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01- MANIFESTATIONS DU CENTRE\MANIFESTATIONS 2021\2021-09-30 - Comité de suivi et d'évaluation de la loi Pacte - 2e rapport\Site\"/>
    </mc:Choice>
  </mc:AlternateContent>
  <bookViews>
    <workbookView xWindow="-10725" yWindow="2985" windowWidth="21600" windowHeight="4035" firstSheet="26" activeTab="1"/>
  </bookViews>
  <sheets>
    <sheet name="T2 - Graphique 1" sheetId="1" r:id="rId1"/>
    <sheet name="T2 - Tableau 1" sheetId="2" r:id="rId2"/>
    <sheet name="T3 - Graphique 2" sheetId="3" r:id="rId3"/>
    <sheet name="T5 - Tableau 2" sheetId="4" r:id="rId4"/>
    <sheet name="T5 - Tableau 3" sheetId="5" r:id="rId5"/>
    <sheet name="T6 - Tableau 4" sheetId="6" r:id="rId6"/>
    <sheet name="T7 - Graphique 3" sheetId="7" r:id="rId7"/>
    <sheet name="T7 - Tableau 5" sheetId="8" r:id="rId8"/>
    <sheet name="T9 - Tableau 6" sheetId="9" r:id="rId9"/>
    <sheet name="T9 - Graphique 4" sheetId="10" r:id="rId10"/>
    <sheet name="T11- Figure 1" sheetId="11" r:id="rId11"/>
    <sheet name="T15 - Tableau 7" sheetId="13" r:id="rId12"/>
    <sheet name="T15 - Tableau 8" sheetId="14" r:id="rId13"/>
    <sheet name="T16 - Graphique 5" sheetId="15" r:id="rId14"/>
    <sheet name="T16 - Graphique 6" sheetId="16" r:id="rId15"/>
    <sheet name="T16 - Graphique 7" sheetId="17" r:id="rId16"/>
    <sheet name="T16 - Graphique 8" sheetId="18" r:id="rId17"/>
    <sheet name="T16 - Graphique 9" sheetId="19" r:id="rId18"/>
    <sheet name="T17 - Graphique 10 " sheetId="20" r:id="rId19"/>
    <sheet name="T17 - Tableau 9" sheetId="21" r:id="rId20"/>
    <sheet name="T17 - Tableau 10" sheetId="22" r:id="rId21"/>
    <sheet name="T17 - Tableau 11" sheetId="23" r:id="rId22"/>
    <sheet name="T21 - Tableau 12" sheetId="24" r:id="rId23"/>
    <sheet name="T21 - Tableau 13" sheetId="25" r:id="rId24"/>
    <sheet name="T21 - Graphique 11" sheetId="26" r:id="rId25"/>
    <sheet name="T21 - Graphique 12" sheetId="27" r:id="rId26"/>
    <sheet name="T21 - Graphique 13" sheetId="28" r:id="rId27"/>
    <sheet name="T21 - Graphique 14" sheetId="29" r:id="rId28"/>
    <sheet name="T22 - Tableau 14" sheetId="30" r:id="rId29"/>
    <sheet name="T22 Tableau 15" sheetId="31" r:id="rId30"/>
    <sheet name="T22 - Tableau 16" sheetId="32" r:id="rId31"/>
    <sheet name="T22 - Tableau 17" sheetId="33" r:id="rId32"/>
    <sheet name="T22 - Graphique 15 " sheetId="34" r:id="rId33"/>
  </sheets>
  <externalReferences>
    <externalReference r:id="rId34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" i="26" l="1"/>
  <c r="N8" i="26"/>
  <c r="O8" i="26"/>
  <c r="P8" i="26"/>
  <c r="Q8" i="26"/>
  <c r="L8" i="26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AB13" i="19"/>
  <c r="AC13" i="19"/>
  <c r="AD13" i="19"/>
  <c r="AE13" i="19"/>
  <c r="AF13" i="19"/>
  <c r="AG13" i="19"/>
  <c r="AH13" i="19"/>
  <c r="AI13" i="19"/>
  <c r="AJ13" i="19"/>
  <c r="AK13" i="19"/>
  <c r="AL13" i="19"/>
  <c r="AM13" i="19"/>
  <c r="AN13" i="19"/>
  <c r="AO13" i="19"/>
  <c r="E13" i="19"/>
  <c r="F19" i="2" l="1"/>
  <c r="F18" i="2"/>
  <c r="H19" i="2"/>
  <c r="H18" i="2"/>
  <c r="H17" i="2"/>
  <c r="H16" i="2"/>
  <c r="J19" i="2"/>
  <c r="J17" i="2"/>
  <c r="J16" i="2"/>
  <c r="J18" i="2"/>
  <c r="K18" i="2"/>
  <c r="F17" i="2"/>
  <c r="E16" i="2"/>
  <c r="F16" i="2"/>
  <c r="G19" i="2"/>
  <c r="G18" i="2"/>
  <c r="G17" i="2"/>
  <c r="G16" i="2"/>
  <c r="E51" i="3"/>
  <c r="K19" i="2" l="1"/>
  <c r="K17" i="2"/>
  <c r="K16" i="2"/>
  <c r="I19" i="2"/>
  <c r="I18" i="2"/>
  <c r="I17" i="2"/>
  <c r="I16" i="2"/>
  <c r="E19" i="2"/>
  <c r="E17" i="2"/>
  <c r="E18" i="2"/>
  <c r="K14" i="2"/>
  <c r="J14" i="2"/>
  <c r="I14" i="2"/>
  <c r="H14" i="2"/>
  <c r="G14" i="2"/>
  <c r="F14" i="2"/>
  <c r="E14" i="2"/>
  <c r="E48" i="3" l="1"/>
  <c r="E45" i="3"/>
  <c r="E40" i="3"/>
  <c r="E37" i="3"/>
  <c r="E34" i="3"/>
  <c r="E29" i="3"/>
  <c r="E25" i="3"/>
  <c r="E22" i="3"/>
</calcChain>
</file>

<file path=xl/sharedStrings.xml><?xml version="1.0" encoding="utf-8"?>
<sst xmlns="http://schemas.openxmlformats.org/spreadsheetml/2006/main" count="2146" uniqueCount="1244">
  <si>
    <t>Source : Sirène</t>
  </si>
  <si>
    <t xml:space="preserve">Tableau 1 – Évolution du nombre de créations d’entreprises (en milliers) </t>
  </si>
  <si>
    <t>Graphique 1 – Évolution du stock de déclarations de créations d’EIRL par année</t>
  </si>
  <si>
    <t>Graphique 2 – Écart entre le nombre d’entreprises en-dessous (n-1 ; n-2) et au-dessus (n ; n+1) des seuils de 11, 20, 50 et 250 salariés, en 2018, 2019 et 2020</t>
  </si>
  <si>
    <t xml:space="preserve">Lecture : Pour l'année 2018, il y a 52 % d'entreprises de plus juste en dessous (9 et 10 salariés) du seuil de 11 salariés que d'entreprises au niveau même du seuil et juste au-dessus de ce seuil (12 salariés). </t>
  </si>
  <si>
    <t>Source : France Stratégie, à partir des données de l’Acoss</t>
  </si>
  <si>
    <t>seuil</t>
  </si>
  <si>
    <t>année</t>
  </si>
  <si>
    <t>n</t>
  </si>
  <si>
    <t>18 et 19 salariés</t>
  </si>
  <si>
    <t>20 et 21 salariés</t>
  </si>
  <si>
    <t>48 et 49 salariés</t>
  </si>
  <si>
    <t>50 et 51 salariés</t>
  </si>
  <si>
    <t>248 et 249 salariés</t>
  </si>
  <si>
    <t>250 et 251 salariés</t>
  </si>
  <si>
    <t>Seuil de 11</t>
  </si>
  <si>
    <t>Seuil de 20</t>
  </si>
  <si>
    <t>Seuil de 50</t>
  </si>
  <si>
    <t>Seuil de 250</t>
  </si>
  <si>
    <t>Tableau 2 – Volume des encours des nouveaux PER jusqu'à mars 2021</t>
  </si>
  <si>
    <t>PER Individuel</t>
  </si>
  <si>
    <t>PER obligatoire</t>
  </si>
  <si>
    <t>PER collectif</t>
  </si>
  <si>
    <t>TOTAL PER (PACTE)</t>
  </si>
  <si>
    <t>Source : DG trésor, sur la base des données mises à disposition par l'ensemble des fédérations professionnelles commercialisant des PER (2021)</t>
  </si>
  <si>
    <t>Evolution annuelle en %</t>
  </si>
  <si>
    <t>EI classiques</t>
  </si>
  <si>
    <t>EIRL</t>
  </si>
  <si>
    <t>Micro-entrepreneurs</t>
  </si>
  <si>
    <t>Total</t>
  </si>
  <si>
    <t>Part des Sociétés dans le total %</t>
  </si>
  <si>
    <t>Part des EI classiques dans le total %</t>
  </si>
  <si>
    <t>Part des EIRL dans le total %</t>
  </si>
  <si>
    <t>Part des Micro-entrepreneurs dans le total %</t>
  </si>
  <si>
    <t>Sociétés</t>
  </si>
  <si>
    <t>Parts issue de transferts</t>
  </si>
  <si>
    <t>Source : DG Trésor, sur la base des données mises à disposition par l’ensemble des fédérations professionnelles commercialisant des PER (2021).</t>
  </si>
  <si>
    <t>T1 2018</t>
  </si>
  <si>
    <t>T2 2018</t>
  </si>
  <si>
    <t>T3 2018</t>
  </si>
  <si>
    <t>T4 2018</t>
  </si>
  <si>
    <t>T1 2019</t>
  </si>
  <si>
    <t>T2 2019</t>
  </si>
  <si>
    <t>T3 2019</t>
  </si>
  <si>
    <t>T4 2019</t>
  </si>
  <si>
    <t>T1 2020</t>
  </si>
  <si>
    <t>T2 2020</t>
  </si>
  <si>
    <t>T3 2020</t>
  </si>
  <si>
    <t>T4 2020</t>
  </si>
  <si>
    <t>T1 2021</t>
  </si>
  <si>
    <r>
      <t>Source</t>
    </r>
    <r>
      <rPr>
        <i/>
        <sz val="9"/>
        <color rgb="FF000000"/>
        <rFont val="Arial"/>
        <family val="2"/>
      </rPr>
      <t> : données ACPR traitées par la Direction générale du Trésor</t>
    </r>
  </si>
  <si>
    <t>Tableau 4 : Évolution et montant de l’encours UC sur les actifs labélisés ISR, Greenfin, Finansol. En Mds€</t>
  </si>
  <si>
    <t>Tableau 3 – Nombre d’assurés PER (anciens et nouveaux) jusqu'à mars 2021</t>
  </si>
  <si>
    <t>Graphique 3 – Collecte nette en assurance-vie (en Md€)</t>
  </si>
  <si>
    <t>Source : FFA 2020.</t>
  </si>
  <si>
    <t>A la création</t>
  </si>
  <si>
    <t>Après création</t>
  </si>
  <si>
    <t xml:space="preserve">Tableau des données réalisés à partir d'une interprétation VISUELLE et donc approximative du graphique ci-dessus. </t>
  </si>
  <si>
    <t>UC</t>
  </si>
  <si>
    <t>EUROS</t>
  </si>
  <si>
    <t>TOTAL</t>
  </si>
  <si>
    <r>
      <t xml:space="preserve">Nombre de contrats transformés </t>
    </r>
    <r>
      <rPr>
        <sz val="10"/>
        <color rgb="FF3E3E3E"/>
        <rFont val="Arial"/>
        <family val="2"/>
      </rPr>
      <t>(en milliers)</t>
    </r>
  </si>
  <si>
    <t>Montant total transféré</t>
  </si>
  <si>
    <t>(en milliards d’euros)</t>
  </si>
  <si>
    <t>Dont réinvesti en unités de compte (UC)</t>
  </si>
  <si>
    <t>Pourcentage réinvesti en UC / total transféré</t>
  </si>
  <si>
    <t>Montant moyen transféré</t>
  </si>
  <si>
    <t>(en milliers d’euros)</t>
  </si>
  <si>
    <r>
      <t>Source</t>
    </r>
    <r>
      <rPr>
        <b/>
        <i/>
        <sz val="9.5"/>
        <color rgb="FF3E3E3E"/>
        <rFont val="Arial"/>
        <family val="2"/>
      </rPr>
      <t xml:space="preserve"> : </t>
    </r>
    <r>
      <rPr>
        <i/>
        <sz val="9.5"/>
        <color rgb="FF3E3E3E"/>
        <rFont val="Arial"/>
        <family val="2"/>
      </rPr>
      <t>données de la Fédération française de l’assurance et calculs de la DG Trésor. Note de lecture : dès 2020, les transferts « loi Pacte » (tous contrats confondus) sont désormais comptabilisés, et non plus seulement les transferts d'un contrat mono-support à un contrat multi-support (dits "transferts Fourgous").</t>
    </r>
  </si>
  <si>
    <t>Source : Banque de France (2021)</t>
  </si>
  <si>
    <r>
      <t xml:space="preserve">Encours 
</t>
    </r>
    <r>
      <rPr>
        <sz val="10"/>
        <color theme="1"/>
        <rFont val="Calibri"/>
        <family val="2"/>
        <scheme val="minor"/>
      </rPr>
      <t>en milliards d'euros</t>
    </r>
  </si>
  <si>
    <r>
      <t xml:space="preserve">Nombre de compte-titres 
</t>
    </r>
    <r>
      <rPr>
        <sz val="10"/>
        <color theme="1"/>
        <rFont val="Calibri"/>
        <family val="2"/>
        <scheme val="minor"/>
      </rPr>
      <t>en milliers</t>
    </r>
  </si>
  <si>
    <t>PEA</t>
  </si>
  <si>
    <t>PEA-PME</t>
  </si>
  <si>
    <t>Graphique 4 – Achat et vente des titres du SBF 120 pendant la période de forte volatilité liée à la crise du covid-19 : solde en millions d’euros</t>
  </si>
  <si>
    <t>4-8 nov.</t>
  </si>
  <si>
    <t>18-22 nov.</t>
  </si>
  <si>
    <t>19-3 janv.</t>
  </si>
  <si>
    <t>24 fév.-28 fév.</t>
  </si>
  <si>
    <t xml:space="preserve">9-13 mars </t>
  </si>
  <si>
    <t xml:space="preserve">2-6 mars </t>
  </si>
  <si>
    <t xml:space="preserve">16-20 mars </t>
  </si>
  <si>
    <t xml:space="preserve">23-27 mars </t>
  </si>
  <si>
    <t>30 mars - 3 avr.</t>
  </si>
  <si>
    <t>Source : Les Echos/AMF (2021)</t>
  </si>
  <si>
    <t>107.00</t>
  </si>
  <si>
    <t>106.00</t>
  </si>
  <si>
    <t>98.30</t>
  </si>
  <si>
    <t>100.00</t>
  </si>
  <si>
    <t>101.50</t>
  </si>
  <si>
    <t>99.20</t>
  </si>
  <si>
    <t>99.50</t>
  </si>
  <si>
    <t>98.20</t>
  </si>
  <si>
    <t>+1.34%</t>
  </si>
  <si>
    <t>97.40</t>
  </si>
  <si>
    <t>96.90</t>
  </si>
  <si>
    <t>-0.76%</t>
  </si>
  <si>
    <t>97.50</t>
  </si>
  <si>
    <t>-0.99%</t>
  </si>
  <si>
    <t>98.80</t>
  </si>
  <si>
    <t>101.10</t>
  </si>
  <si>
    <t>-0.24%</t>
  </si>
  <si>
    <t>+0.14%</t>
  </si>
  <si>
    <t>102.35</t>
  </si>
  <si>
    <t>101.90</t>
  </si>
  <si>
    <t>101.60</t>
  </si>
  <si>
    <t>-0.44%</t>
  </si>
  <si>
    <t>100.80</t>
  </si>
  <si>
    <t>101.70</t>
  </si>
  <si>
    <t>102.05</t>
  </si>
  <si>
    <t>103.15</t>
  </si>
  <si>
    <t>100.25</t>
  </si>
  <si>
    <t>100.15</t>
  </si>
  <si>
    <t>99.60</t>
  </si>
  <si>
    <t>-0.85%</t>
  </si>
  <si>
    <t>100.70</t>
  </si>
  <si>
    <t>+0.20%</t>
  </si>
  <si>
    <t>100.60</t>
  </si>
  <si>
    <t>99.40</t>
  </si>
  <si>
    <t>101.05</t>
  </si>
  <si>
    <t>101.30</t>
  </si>
  <si>
    <t>-0.69%</t>
  </si>
  <si>
    <t>103.10</t>
  </si>
  <si>
    <t>102.40</t>
  </si>
  <si>
    <t>102.00</t>
  </si>
  <si>
    <t>99.00</t>
  </si>
  <si>
    <t>0.00%</t>
  </si>
  <si>
    <t>Figure 1 – Cours de l’action ADP</t>
  </si>
  <si>
    <t>Source : Boursorama (juin 2021).</t>
  </si>
  <si>
    <t>113.35</t>
  </si>
  <si>
    <t>+1.57%</t>
  </si>
  <si>
    <t>116.50</t>
  </si>
  <si>
    <t>111.75</t>
  </si>
  <si>
    <t>111.60</t>
  </si>
  <si>
    <t>+1.87%</t>
  </si>
  <si>
    <t>112.45</t>
  </si>
  <si>
    <t>110.15</t>
  </si>
  <si>
    <t>110.60</t>
  </si>
  <si>
    <t>109.55</t>
  </si>
  <si>
    <t>-1.04%</t>
  </si>
  <si>
    <t>111.45</t>
  </si>
  <si>
    <t>109.45</t>
  </si>
  <si>
    <t>110.70</t>
  </si>
  <si>
    <t>+0.87%</t>
  </si>
  <si>
    <t>109.00</t>
  </si>
  <si>
    <t>109.75</t>
  </si>
  <si>
    <t>-0.05%</t>
  </si>
  <si>
    <t>111.55</t>
  </si>
  <si>
    <t>109.30</t>
  </si>
  <si>
    <t>110.20</t>
  </si>
  <si>
    <t>109.80</t>
  </si>
  <si>
    <t>+0.50%</t>
  </si>
  <si>
    <t>110.50</t>
  </si>
  <si>
    <t>109.90</t>
  </si>
  <si>
    <t>109.25</t>
  </si>
  <si>
    <t>-0.91%</t>
  </si>
  <si>
    <t>112.10</t>
  </si>
  <si>
    <t>108.65</t>
  </si>
  <si>
    <t>110.25</t>
  </si>
  <si>
    <t>111.25</t>
  </si>
  <si>
    <t>109.20</t>
  </si>
  <si>
    <t>110.85</t>
  </si>
  <si>
    <t>110.10</t>
  </si>
  <si>
    <t>-0.50%</t>
  </si>
  <si>
    <t>108.05</t>
  </si>
  <si>
    <t>110.00</t>
  </si>
  <si>
    <t>110.65</t>
  </si>
  <si>
    <t>-0.90%</t>
  </si>
  <si>
    <t>112.90</t>
  </si>
  <si>
    <t>112.55</t>
  </si>
  <si>
    <t>111.65</t>
  </si>
  <si>
    <t>-2.96%</t>
  </si>
  <si>
    <t>115.70</t>
  </si>
  <si>
    <t>111.50</t>
  </si>
  <si>
    <t>115.40</t>
  </si>
  <si>
    <t>115.05</t>
  </si>
  <si>
    <t>+1.86%</t>
  </si>
  <si>
    <t>112.50</t>
  </si>
  <si>
    <t>114.20</t>
  </si>
  <si>
    <t>112.95</t>
  </si>
  <si>
    <t>-1.05%</t>
  </si>
  <si>
    <t>113.75</t>
  </si>
  <si>
    <t>110.40</t>
  </si>
  <si>
    <t>113.00</t>
  </si>
  <si>
    <t>114.15</t>
  </si>
  <si>
    <t>+0.40%</t>
  </si>
  <si>
    <t>114.75</t>
  </si>
  <si>
    <t>113.50</t>
  </si>
  <si>
    <t>113.70</t>
  </si>
  <si>
    <t>-0.57%</t>
  </si>
  <si>
    <t>112.25</t>
  </si>
  <si>
    <t>113.20</t>
  </si>
  <si>
    <t>114.35</t>
  </si>
  <si>
    <t>113.25</t>
  </si>
  <si>
    <t>116.25</t>
  </si>
  <si>
    <t>115.55</t>
  </si>
  <si>
    <t>-0.30%</t>
  </si>
  <si>
    <t>117.00</t>
  </si>
  <si>
    <t>114.30</t>
  </si>
  <si>
    <t>116.40</t>
  </si>
  <si>
    <t>115.90</t>
  </si>
  <si>
    <t>-0.52%</t>
  </si>
  <si>
    <t>116.75</t>
  </si>
  <si>
    <t>116.65</t>
  </si>
  <si>
    <t>+2.64%</t>
  </si>
  <si>
    <t>116.80</t>
  </si>
  <si>
    <t>113.60</t>
  </si>
  <si>
    <t>114.70</t>
  </si>
  <si>
    <t>+2.58%</t>
  </si>
  <si>
    <t>116.00</t>
  </si>
  <si>
    <t>110.75</t>
  </si>
  <si>
    <t>+3.70%</t>
  </si>
  <si>
    <t>106.65</t>
  </si>
  <si>
    <t>106.70</t>
  </si>
  <si>
    <t>+2.06%</t>
  </si>
  <si>
    <t>108.50</t>
  </si>
  <si>
    <t>104.50</t>
  </si>
  <si>
    <t>104.55</t>
  </si>
  <si>
    <t>+1.16%</t>
  </si>
  <si>
    <t>106.25</t>
  </si>
  <si>
    <t>103.30</t>
  </si>
  <si>
    <t>104.30</t>
  </si>
  <si>
    <t>103.35</t>
  </si>
  <si>
    <t>+1.77%</t>
  </si>
  <si>
    <t>104.90</t>
  </si>
  <si>
    <t>102.20</t>
  </si>
  <si>
    <t>102.45</t>
  </si>
  <si>
    <t>101.55</t>
  </si>
  <si>
    <t>-0.15%</t>
  </si>
  <si>
    <t>102.10</t>
  </si>
  <si>
    <t>100.10</t>
  </si>
  <si>
    <t>+1.78%</t>
  </si>
  <si>
    <t>103.65</t>
  </si>
  <si>
    <t>99.72</t>
  </si>
  <si>
    <t>99.90</t>
  </si>
  <si>
    <t>99.92</t>
  </si>
  <si>
    <t>-2.37%</t>
  </si>
  <si>
    <t>102.60</t>
  </si>
  <si>
    <t>+1.09%</t>
  </si>
  <si>
    <t>100.65</t>
  </si>
  <si>
    <t>101.85</t>
  </si>
  <si>
    <t>101.25</t>
  </si>
  <si>
    <t>101.95</t>
  </si>
  <si>
    <t>101.20</t>
  </si>
  <si>
    <t>-2.04%</t>
  </si>
  <si>
    <t>103.05</t>
  </si>
  <si>
    <t>+1.28%</t>
  </si>
  <si>
    <t>103.85</t>
  </si>
  <si>
    <t>-0.68%</t>
  </si>
  <si>
    <t>103.40</t>
  </si>
  <si>
    <t>102.50</t>
  </si>
  <si>
    <t>102.55</t>
  </si>
  <si>
    <t>104.65</t>
  </si>
  <si>
    <t>103.20</t>
  </si>
  <si>
    <t>103.00</t>
  </si>
  <si>
    <t>103.25</t>
  </si>
  <si>
    <t>+0.98%</t>
  </si>
  <si>
    <t>104.15</t>
  </si>
  <si>
    <t>102.25</t>
  </si>
  <si>
    <t>-2.71%</t>
  </si>
  <si>
    <t>105.40</t>
  </si>
  <si>
    <t>105.35</t>
  </si>
  <si>
    <t>105.10</t>
  </si>
  <si>
    <t>-1.41%</t>
  </si>
  <si>
    <t>107.55</t>
  </si>
  <si>
    <t>106.95</t>
  </si>
  <si>
    <t>106.60</t>
  </si>
  <si>
    <t>105.05</t>
  </si>
  <si>
    <t>106.45</t>
  </si>
  <si>
    <t>+0.52%</t>
  </si>
  <si>
    <t>107.40</t>
  </si>
  <si>
    <t>105.55</t>
  </si>
  <si>
    <t>105.90</t>
  </si>
  <si>
    <t>+2.07%</t>
  </si>
  <si>
    <t>107.15</t>
  </si>
  <si>
    <t>103.75</t>
  </si>
  <si>
    <t>+1.82%</t>
  </si>
  <si>
    <t>102.30</t>
  </si>
  <si>
    <t>-0.10%</t>
  </si>
  <si>
    <t>103.60</t>
  </si>
  <si>
    <t>+0.99%</t>
  </si>
  <si>
    <t>103.80</t>
  </si>
  <si>
    <t>101.40</t>
  </si>
  <si>
    <t>101.00</t>
  </si>
  <si>
    <t>100.30</t>
  </si>
  <si>
    <t>100.50</t>
  </si>
  <si>
    <t>-1.47%</t>
  </si>
  <si>
    <t>100.20</t>
  </si>
  <si>
    <t>+1.39%</t>
  </si>
  <si>
    <t>99.05</t>
  </si>
  <si>
    <t>-2.42%</t>
  </si>
  <si>
    <t>-2.73%</t>
  </si>
  <si>
    <t>105.60</t>
  </si>
  <si>
    <t>106.10</t>
  </si>
  <si>
    <t>-1.39%</t>
  </si>
  <si>
    <t>102.80</t>
  </si>
  <si>
    <t>107.60</t>
  </si>
  <si>
    <t>-0.65%</t>
  </si>
  <si>
    <t>107.50</t>
  </si>
  <si>
    <t>108.30</t>
  </si>
  <si>
    <t>-1.72%</t>
  </si>
  <si>
    <t>110.30</t>
  </si>
  <si>
    <t>106.90</t>
  </si>
  <si>
    <t>+0.27%</t>
  </si>
  <si>
    <t>112.00</t>
  </si>
  <si>
    <t>+1.48%</t>
  </si>
  <si>
    <t>108.20</t>
  </si>
  <si>
    <t>+2.65%</t>
  </si>
  <si>
    <t>105.20</t>
  </si>
  <si>
    <t>105.50</t>
  </si>
  <si>
    <t>+1.15%</t>
  </si>
  <si>
    <t>107.10</t>
  </si>
  <si>
    <t>104.70</t>
  </si>
  <si>
    <t>-0.19%</t>
  </si>
  <si>
    <t>106.20</t>
  </si>
  <si>
    <t>-0.95%</t>
  </si>
  <si>
    <t>105.70</t>
  </si>
  <si>
    <t>+0.48%</t>
  </si>
  <si>
    <t>108.10</t>
  </si>
  <si>
    <t>103.50</t>
  </si>
  <si>
    <t>105.00</t>
  </si>
  <si>
    <t>106.50</t>
  </si>
  <si>
    <t>104.10</t>
  </si>
  <si>
    <t>104.60</t>
  </si>
  <si>
    <t>-0.66%</t>
  </si>
  <si>
    <t>105.80</t>
  </si>
  <si>
    <t>+1.24%</t>
  </si>
  <si>
    <t>107.20</t>
  </si>
  <si>
    <t>-1.97%</t>
  </si>
  <si>
    <t>106.40</t>
  </si>
  <si>
    <t>+1.33%</t>
  </si>
  <si>
    <t>104.80</t>
  </si>
  <si>
    <t>104.20</t>
  </si>
  <si>
    <t>-1.30%</t>
  </si>
  <si>
    <t>108.40</t>
  </si>
  <si>
    <t>+2.87%</t>
  </si>
  <si>
    <t>105.30</t>
  </si>
  <si>
    <t>+4.87%</t>
  </si>
  <si>
    <t>99.65</t>
  </si>
  <si>
    <t>+4.13%</t>
  </si>
  <si>
    <t>94.75</t>
  </si>
  <si>
    <t>95.35</t>
  </si>
  <si>
    <t>95.70</t>
  </si>
  <si>
    <t>+0.74%</t>
  </si>
  <si>
    <t>97.10</t>
  </si>
  <si>
    <t>94.90</t>
  </si>
  <si>
    <t>95.25</t>
  </si>
  <si>
    <t>95.00</t>
  </si>
  <si>
    <t>-1.86%</t>
  </si>
  <si>
    <t>96.75</t>
  </si>
  <si>
    <t>94.60</t>
  </si>
  <si>
    <t>96.80</t>
  </si>
  <si>
    <t>-2.57%</t>
  </si>
  <si>
    <t>99.45</t>
  </si>
  <si>
    <t>98.60</t>
  </si>
  <si>
    <t>99.35</t>
  </si>
  <si>
    <t>-0.60%</t>
  </si>
  <si>
    <t>98.75</t>
  </si>
  <si>
    <t>100.90</t>
  </si>
  <si>
    <t>99.95</t>
  </si>
  <si>
    <t>-1.82%</t>
  </si>
  <si>
    <t>101.80</t>
  </si>
  <si>
    <t>99.25</t>
  </si>
  <si>
    <t>-1.17%</t>
  </si>
  <si>
    <t>-3.29%</t>
  </si>
  <si>
    <t>+2.21%</t>
  </si>
  <si>
    <t>+2.46%</t>
  </si>
  <si>
    <t>+0.10%</t>
  </si>
  <si>
    <t>+0.59%</t>
  </si>
  <si>
    <t>+4.07%</t>
  </si>
  <si>
    <t>97.75</t>
  </si>
  <si>
    <t>97.85</t>
  </si>
  <si>
    <t>97.05</t>
  </si>
  <si>
    <t>+2.16%</t>
  </si>
  <si>
    <t>98.55</t>
  </si>
  <si>
    <t>94.55</t>
  </si>
  <si>
    <t>96.05</t>
  </si>
  <si>
    <t>-3.85%</t>
  </si>
  <si>
    <t>98.40</t>
  </si>
  <si>
    <t>94.20</t>
  </si>
  <si>
    <t>96.55</t>
  </si>
  <si>
    <t>+2.22%</t>
  </si>
  <si>
    <t>94.70</t>
  </si>
  <si>
    <t>95.45</t>
  </si>
  <si>
    <t>96.65</t>
  </si>
  <si>
    <t>+1.42%</t>
  </si>
  <si>
    <t>97.20</t>
  </si>
  <si>
    <t>94.45</t>
  </si>
  <si>
    <t>95.30</t>
  </si>
  <si>
    <t>+3.31%</t>
  </si>
  <si>
    <t>96.35</t>
  </si>
  <si>
    <t>92.25</t>
  </si>
  <si>
    <t>93.00</t>
  </si>
  <si>
    <t>-1.91%</t>
  </si>
  <si>
    <t>93.70</t>
  </si>
  <si>
    <t>90.30</t>
  </si>
  <si>
    <t>93.35</t>
  </si>
  <si>
    <t>94.05</t>
  </si>
  <si>
    <t>-1.00%</t>
  </si>
  <si>
    <t>92.10</t>
  </si>
  <si>
    <t>95.95</t>
  </si>
  <si>
    <t>+1.00%</t>
  </si>
  <si>
    <t>95.40</t>
  </si>
  <si>
    <t>-0.63%</t>
  </si>
  <si>
    <t>96.95</t>
  </si>
  <si>
    <t>94.40</t>
  </si>
  <si>
    <t>96.20</t>
  </si>
  <si>
    <t>95.60</t>
  </si>
  <si>
    <t>-2.00%</t>
  </si>
  <si>
    <t>97.00</t>
  </si>
  <si>
    <t>96.30</t>
  </si>
  <si>
    <t>97.55</t>
  </si>
  <si>
    <t>+0.83%</t>
  </si>
  <si>
    <t>95.90</t>
  </si>
  <si>
    <t>94.65</t>
  </si>
  <si>
    <t>95.20</t>
  </si>
  <si>
    <t>-0.84%</t>
  </si>
  <si>
    <t>96.40</t>
  </si>
  <si>
    <t>95.50</t>
  </si>
  <si>
    <t>95.10</t>
  </si>
  <si>
    <t>97.35</t>
  </si>
  <si>
    <t>-0.92%</t>
  </si>
  <si>
    <t>99.75</t>
  </si>
  <si>
    <t>98.25</t>
  </si>
  <si>
    <t>-0.96%</t>
  </si>
  <si>
    <t>96.50</t>
  </si>
  <si>
    <t>+0.15%</t>
  </si>
  <si>
    <t>99.70</t>
  </si>
  <si>
    <t>99.55</t>
  </si>
  <si>
    <t>-6.17%</t>
  </si>
  <si>
    <t>107.70</t>
  </si>
  <si>
    <t>+1.63%</t>
  </si>
  <si>
    <t>104.40</t>
  </si>
  <si>
    <t>+3.56%</t>
  </si>
  <si>
    <t>-0.39%</t>
  </si>
  <si>
    <t>102.70</t>
  </si>
  <si>
    <t>+0.70%</t>
  </si>
  <si>
    <t>-1.76%</t>
  </si>
  <si>
    <t>96.25</t>
  </si>
  <si>
    <t>-4.85%</t>
  </si>
  <si>
    <t>107.30</t>
  </si>
  <si>
    <t>+1.04%</t>
  </si>
  <si>
    <t>+0.19%</t>
  </si>
  <si>
    <t>107.90</t>
  </si>
  <si>
    <t>+0.95%</t>
  </si>
  <si>
    <t>-0.38%</t>
  </si>
  <si>
    <t>+0.38%</t>
  </si>
  <si>
    <t>-0.94%</t>
  </si>
  <si>
    <t>-0.75%</t>
  </si>
  <si>
    <t>108.70</t>
  </si>
  <si>
    <t>106.80</t>
  </si>
  <si>
    <t>-0.93%</t>
  </si>
  <si>
    <t>108.00</t>
  </si>
  <si>
    <t>+2.08%</t>
  </si>
  <si>
    <t>+0.09%</t>
  </si>
  <si>
    <t>-2.40%</t>
  </si>
  <si>
    <t>109.50</t>
  </si>
  <si>
    <t>109.10</t>
  </si>
  <si>
    <t>+0.18%</t>
  </si>
  <si>
    <t>-4.79%</t>
  </si>
  <si>
    <t>115.80</t>
  </si>
  <si>
    <t>108.90</t>
  </si>
  <si>
    <t>113.90</t>
  </si>
  <si>
    <t>114.80</t>
  </si>
  <si>
    <t>119.90</t>
  </si>
  <si>
    <t>114.60</t>
  </si>
  <si>
    <t>112.80</t>
  </si>
  <si>
    <t>-0.79%</t>
  </si>
  <si>
    <t>116.60</t>
  </si>
  <si>
    <t>115.00</t>
  </si>
  <si>
    <t>+0.26%</t>
  </si>
  <si>
    <t>114.00</t>
  </si>
  <si>
    <t>112.20</t>
  </si>
  <si>
    <t>113.40</t>
  </si>
  <si>
    <t>-0.53%</t>
  </si>
  <si>
    <t>112.40</t>
  </si>
  <si>
    <t>-0.70%</t>
  </si>
  <si>
    <t>111.90</t>
  </si>
  <si>
    <t>-0.09%</t>
  </si>
  <si>
    <t>113.30</t>
  </si>
  <si>
    <t>114.90</t>
  </si>
  <si>
    <t>+7.08%</t>
  </si>
  <si>
    <t>117.50</t>
  </si>
  <si>
    <t>109.40</t>
  </si>
  <si>
    <t>-0.46%</t>
  </si>
  <si>
    <t>110.80</t>
  </si>
  <si>
    <t>107.80</t>
  </si>
  <si>
    <t>108.60</t>
  </si>
  <si>
    <t>-2.83%</t>
  </si>
  <si>
    <t>116.30</t>
  </si>
  <si>
    <t>113.10</t>
  </si>
  <si>
    <t>+4.82%</t>
  </si>
  <si>
    <t>113.80</t>
  </si>
  <si>
    <t>+25.10%</t>
  </si>
  <si>
    <t>117.20</t>
  </si>
  <si>
    <t>87.10</t>
  </si>
  <si>
    <t>88.25</t>
  </si>
  <si>
    <t>86.25</t>
  </si>
  <si>
    <t>-3.20%</t>
  </si>
  <si>
    <t>89.80</t>
  </si>
  <si>
    <t>85.55</t>
  </si>
  <si>
    <t>88.50</t>
  </si>
  <si>
    <t>89.10</t>
  </si>
  <si>
    <t>-0.45%</t>
  </si>
  <si>
    <t>90.70</t>
  </si>
  <si>
    <t>88.75</t>
  </si>
  <si>
    <t>90.00</t>
  </si>
  <si>
    <t>89.50</t>
  </si>
  <si>
    <t>-0.33%</t>
  </si>
  <si>
    <t>87.80</t>
  </si>
  <si>
    <t>88.00</t>
  </si>
  <si>
    <t>+3.94%</t>
  </si>
  <si>
    <t>90.25</t>
  </si>
  <si>
    <t>87.60</t>
  </si>
  <si>
    <t>86.40</t>
  </si>
  <si>
    <t>+2.98%</t>
  </si>
  <si>
    <t>81.45</t>
  </si>
  <si>
    <t>84.20</t>
  </si>
  <si>
    <t>83.90</t>
  </si>
  <si>
    <t>+1.51%</t>
  </si>
  <si>
    <t>80.55</t>
  </si>
  <si>
    <t>81.35</t>
  </si>
  <si>
    <t>82.65</t>
  </si>
  <si>
    <t>+3.05%</t>
  </si>
  <si>
    <t>83.15</t>
  </si>
  <si>
    <t>78.50</t>
  </si>
  <si>
    <t>80.30</t>
  </si>
  <si>
    <t>80.20</t>
  </si>
  <si>
    <t>-3.72%</t>
  </si>
  <si>
    <t>81.15</t>
  </si>
  <si>
    <t>76.80</t>
  </si>
  <si>
    <t>83.30</t>
  </si>
  <si>
    <t>-2.12%</t>
  </si>
  <si>
    <t>85.65</t>
  </si>
  <si>
    <t>81.75</t>
  </si>
  <si>
    <t>84.65</t>
  </si>
  <si>
    <t>85.10</t>
  </si>
  <si>
    <t>-4.60%</t>
  </si>
  <si>
    <t>87.15</t>
  </si>
  <si>
    <t>84.60</t>
  </si>
  <si>
    <t>89.20</t>
  </si>
  <si>
    <t>+3.00%</t>
  </si>
  <si>
    <t>85.05</t>
  </si>
  <si>
    <t>86.60</t>
  </si>
  <si>
    <t>-0.12%</t>
  </si>
  <si>
    <t>87.05</t>
  </si>
  <si>
    <t>83.70</t>
  </si>
  <si>
    <t>86.10</t>
  </si>
  <si>
    <t>86.70</t>
  </si>
  <si>
    <t>-2.64%</t>
  </si>
  <si>
    <t>89.40</t>
  </si>
  <si>
    <t>89.05</t>
  </si>
  <si>
    <t>+6.01%</t>
  </si>
  <si>
    <t>82.05</t>
  </si>
  <si>
    <t>83.60</t>
  </si>
  <si>
    <t>84.00</t>
  </si>
  <si>
    <t>+3.58%</t>
  </si>
  <si>
    <t>84.70</t>
  </si>
  <si>
    <t>81.40</t>
  </si>
  <si>
    <t>81.10</t>
  </si>
  <si>
    <t>-0.67%</t>
  </si>
  <si>
    <t>82.50</t>
  </si>
  <si>
    <t>79.75</t>
  </si>
  <si>
    <t>82.35</t>
  </si>
  <si>
    <t>81.65</t>
  </si>
  <si>
    <t>-2.10%</t>
  </si>
  <si>
    <t>80.35</t>
  </si>
  <si>
    <t>83.40</t>
  </si>
  <si>
    <t>+2.33%</t>
  </si>
  <si>
    <t>83.55</t>
  </si>
  <si>
    <t>81.60</t>
  </si>
  <si>
    <t>81.50</t>
  </si>
  <si>
    <t>-4.40%</t>
  </si>
  <si>
    <t>85.30</t>
  </si>
  <si>
    <t>85.00</t>
  </si>
  <si>
    <t>85.25</t>
  </si>
  <si>
    <t>84.75</t>
  </si>
  <si>
    <t>86.15</t>
  </si>
  <si>
    <t>86.45</t>
  </si>
  <si>
    <t>-2.21%</t>
  </si>
  <si>
    <t>89.30</t>
  </si>
  <si>
    <t>87.35</t>
  </si>
  <si>
    <t>88.40</t>
  </si>
  <si>
    <t>+0.80%</t>
  </si>
  <si>
    <t>87.45</t>
  </si>
  <si>
    <t>88.05</t>
  </si>
  <si>
    <t>87.70</t>
  </si>
  <si>
    <t>89.00</t>
  </si>
  <si>
    <t>86.85</t>
  </si>
  <si>
    <t>88.45</t>
  </si>
  <si>
    <t>+1.96%</t>
  </si>
  <si>
    <t>89.65</t>
  </si>
  <si>
    <t>86.75</t>
  </si>
  <si>
    <t>+3.83%</t>
  </si>
  <si>
    <t>84.05</t>
  </si>
  <si>
    <t>84.40</t>
  </si>
  <si>
    <t>-1.07%</t>
  </si>
  <si>
    <t>83.85</t>
  </si>
  <si>
    <t>81.80</t>
  </si>
  <si>
    <t>83.00</t>
  </si>
  <si>
    <t>84.45</t>
  </si>
  <si>
    <t>85.80</t>
  </si>
  <si>
    <t>85.35</t>
  </si>
  <si>
    <t>+0.89%</t>
  </si>
  <si>
    <t>85.50</t>
  </si>
  <si>
    <t>82.25</t>
  </si>
  <si>
    <t>83.80</t>
  </si>
  <si>
    <t>81.90</t>
  </si>
  <si>
    <t>+3.76%</t>
  </si>
  <si>
    <t>86.30</t>
  </si>
  <si>
    <t>83.20</t>
  </si>
  <si>
    <t>84.10</t>
  </si>
  <si>
    <t>82.40</t>
  </si>
  <si>
    <t>-0.72%</t>
  </si>
  <si>
    <t>80.25</t>
  </si>
  <si>
    <t>-3.21%</t>
  </si>
  <si>
    <t>84.30</t>
  </si>
  <si>
    <t>83.50</t>
  </si>
  <si>
    <t>85.75</t>
  </si>
  <si>
    <t>+2.56%</t>
  </si>
  <si>
    <t>85.15</t>
  </si>
  <si>
    <t>82.10</t>
  </si>
  <si>
    <t>-4.55%</t>
  </si>
  <si>
    <t>80.15</t>
  </si>
  <si>
    <t>-4.13%</t>
  </si>
  <si>
    <t>89.15</t>
  </si>
  <si>
    <t>84.80</t>
  </si>
  <si>
    <t>85.40</t>
  </si>
  <si>
    <t>+0.75%</t>
  </si>
  <si>
    <t>-0.74%</t>
  </si>
  <si>
    <t>88.65</t>
  </si>
  <si>
    <t>87.95</t>
  </si>
  <si>
    <t>86.90</t>
  </si>
  <si>
    <t>-1.53%</t>
  </si>
  <si>
    <t>88.15</t>
  </si>
  <si>
    <t>84.95</t>
  </si>
  <si>
    <t>+1.67%</t>
  </si>
  <si>
    <t>89.55</t>
  </si>
  <si>
    <t>86.80</t>
  </si>
  <si>
    <t>-2.03%</t>
  </si>
  <si>
    <t>88.60</t>
  </si>
  <si>
    <t>-3.38%</t>
  </si>
  <si>
    <t>91.60</t>
  </si>
  <si>
    <t>87.40</t>
  </si>
  <si>
    <t>91.70</t>
  </si>
  <si>
    <t>89.35</t>
  </si>
  <si>
    <t>88.55</t>
  </si>
  <si>
    <t>-3.01%</t>
  </si>
  <si>
    <t>92.30</t>
  </si>
  <si>
    <t>90.60</t>
  </si>
  <si>
    <t>91.30</t>
  </si>
  <si>
    <t>+4.34%</t>
  </si>
  <si>
    <t>93.55</t>
  </si>
  <si>
    <t>88.20</t>
  </si>
  <si>
    <t>87.50</t>
  </si>
  <si>
    <t>+2.94%</t>
  </si>
  <si>
    <t>-3.19%</t>
  </si>
  <si>
    <t>-3.04%</t>
  </si>
  <si>
    <t>92.50</t>
  </si>
  <si>
    <t>90.75</t>
  </si>
  <si>
    <t>90.55</t>
  </si>
  <si>
    <t>+0.28%</t>
  </si>
  <si>
    <t>89.60</t>
  </si>
  <si>
    <t>+1.54%</t>
  </si>
  <si>
    <t>89.45</t>
  </si>
  <si>
    <t>86.65</t>
  </si>
  <si>
    <t>87.75</t>
  </si>
  <si>
    <t>-1.52%</t>
  </si>
  <si>
    <t>90.90</t>
  </si>
  <si>
    <t>87.65</t>
  </si>
  <si>
    <t>+3.18%</t>
  </si>
  <si>
    <t>86.00</t>
  </si>
  <si>
    <t>86.35</t>
  </si>
  <si>
    <t>+1.53%</t>
  </si>
  <si>
    <t>85.90</t>
  </si>
  <si>
    <t>85.45</t>
  </si>
  <si>
    <t>85.85</t>
  </si>
  <si>
    <t>+1.72%</t>
  </si>
  <si>
    <t>85.95</t>
  </si>
  <si>
    <t>84.55</t>
  </si>
  <si>
    <t>+0.30%</t>
  </si>
  <si>
    <t>83.25</t>
  </si>
  <si>
    <t>84.15</t>
  </si>
  <si>
    <t>-4.38%</t>
  </si>
  <si>
    <t>-1.40%</t>
  </si>
  <si>
    <t>89.25</t>
  </si>
  <si>
    <t>-2.62%</t>
  </si>
  <si>
    <t>92.15</t>
  </si>
  <si>
    <t>91.15</t>
  </si>
  <si>
    <t>91.65</t>
  </si>
  <si>
    <t>+0.33%</t>
  </si>
  <si>
    <t>93.40</t>
  </si>
  <si>
    <t>90.95</t>
  </si>
  <si>
    <t>91.35</t>
  </si>
  <si>
    <t>+4.94%</t>
  </si>
  <si>
    <t>91.85</t>
  </si>
  <si>
    <t>+3.51%</t>
  </si>
  <si>
    <t>-0.36%</t>
  </si>
  <si>
    <t>+1.75%</t>
  </si>
  <si>
    <t>83.75</t>
  </si>
  <si>
    <t>82.95</t>
  </si>
  <si>
    <t>80.40</t>
  </si>
  <si>
    <t>81.00</t>
  </si>
  <si>
    <t>80.10</t>
  </si>
  <si>
    <t>+0.12%</t>
  </si>
  <si>
    <t>80.85</t>
  </si>
  <si>
    <t>77.75</t>
  </si>
  <si>
    <t>80.00</t>
  </si>
  <si>
    <t>-3.96%</t>
  </si>
  <si>
    <t>-5.02%</t>
  </si>
  <si>
    <t>83.05</t>
  </si>
  <si>
    <t>88.85</t>
  </si>
  <si>
    <t>-2.14%</t>
  </si>
  <si>
    <t>91.00</t>
  </si>
  <si>
    <t>91.25</t>
  </si>
  <si>
    <t>91.40</t>
  </si>
  <si>
    <t>89.70</t>
  </si>
  <si>
    <t>91.50</t>
  </si>
  <si>
    <t>91.05</t>
  </si>
  <si>
    <t>94.15</t>
  </si>
  <si>
    <t>90.10</t>
  </si>
  <si>
    <t>93.50</t>
  </si>
  <si>
    <t>+2.63%</t>
  </si>
  <si>
    <t>96.00</t>
  </si>
  <si>
    <t>91.75</t>
  </si>
  <si>
    <t>91.90</t>
  </si>
  <si>
    <t>91.10</t>
  </si>
  <si>
    <t>-0.54%</t>
  </si>
  <si>
    <t>92.95</t>
  </si>
  <si>
    <t>90.50</t>
  </si>
  <si>
    <t>92.00</t>
  </si>
  <si>
    <t>-1.55%</t>
  </si>
  <si>
    <t>94.85</t>
  </si>
  <si>
    <t>93.45</t>
  </si>
  <si>
    <t>+2.81%</t>
  </si>
  <si>
    <t>95.15</t>
  </si>
  <si>
    <t>91.20</t>
  </si>
  <si>
    <t>-1.20%</t>
  </si>
  <si>
    <t>92.65</t>
  </si>
  <si>
    <t>90.85</t>
  </si>
  <si>
    <t>-0.81%</t>
  </si>
  <si>
    <t>94.80</t>
  </si>
  <si>
    <t>93.25</t>
  </si>
  <si>
    <t>92.75</t>
  </si>
  <si>
    <t>90.05</t>
  </si>
  <si>
    <t>92.20</t>
  </si>
  <si>
    <t>-1.44%</t>
  </si>
  <si>
    <t>93.05</t>
  </si>
  <si>
    <t>-2.09%</t>
  </si>
  <si>
    <t>95.55</t>
  </si>
  <si>
    <t>96.45</t>
  </si>
  <si>
    <t>+0.69%</t>
  </si>
  <si>
    <t>94.30</t>
  </si>
  <si>
    <t>+3.06%</t>
  </si>
  <si>
    <t>92.35</t>
  </si>
  <si>
    <t>88.30</t>
  </si>
  <si>
    <t>-0.22%</t>
  </si>
  <si>
    <t>92.85</t>
  </si>
  <si>
    <t>90.40</t>
  </si>
  <si>
    <t>+0.11%</t>
  </si>
  <si>
    <t>89.75</t>
  </si>
  <si>
    <t>-4.91%</t>
  </si>
  <si>
    <t>-1.23%</t>
  </si>
  <si>
    <t>98.10</t>
  </si>
  <si>
    <t>-1.95%</t>
  </si>
  <si>
    <t>99.80</t>
  </si>
  <si>
    <t>-0.40%</t>
  </si>
  <si>
    <t>103.70</t>
  </si>
  <si>
    <t>98.70</t>
  </si>
  <si>
    <t>100.40</t>
  </si>
  <si>
    <t>+2.82%</t>
  </si>
  <si>
    <t>98.45</t>
  </si>
  <si>
    <t>97.65</t>
  </si>
  <si>
    <t>-1.31%</t>
  </si>
  <si>
    <t>98.95</t>
  </si>
  <si>
    <t>+1.59%</t>
  </si>
  <si>
    <t>95.80</t>
  </si>
  <si>
    <t>-8.11%</t>
  </si>
  <si>
    <t>-4.50%</t>
  </si>
  <si>
    <t>114.40</t>
  </si>
  <si>
    <t>111.00</t>
  </si>
  <si>
    <t>-1.77%</t>
  </si>
  <si>
    <t>115.20</t>
  </si>
  <si>
    <t>+2.36%</t>
  </si>
  <si>
    <t>116.20</t>
  </si>
  <si>
    <t>+6.77%</t>
  </si>
  <si>
    <t>+5.68%</t>
  </si>
  <si>
    <t>98.05</t>
  </si>
  <si>
    <t>+3.38%</t>
  </si>
  <si>
    <t>+0.96%</t>
  </si>
  <si>
    <t>93.80</t>
  </si>
  <si>
    <t>93.65</t>
  </si>
  <si>
    <t>95.05</t>
  </si>
  <si>
    <t>91.55</t>
  </si>
  <si>
    <t>-1.10%</t>
  </si>
  <si>
    <t>93.15</t>
  </si>
  <si>
    <t>96.70</t>
  </si>
  <si>
    <t>95.65</t>
  </si>
  <si>
    <t>-1.09%</t>
  </si>
  <si>
    <t>+12.38%</t>
  </si>
  <si>
    <t>86.95</t>
  </si>
  <si>
    <t>86.05</t>
  </si>
  <si>
    <t>+8.72%</t>
  </si>
  <si>
    <t>79.40</t>
  </si>
  <si>
    <t>79.15</t>
  </si>
  <si>
    <t>-0.25%</t>
  </si>
  <si>
    <t>79.95</t>
  </si>
  <si>
    <t>76.65</t>
  </si>
  <si>
    <t>78.80</t>
  </si>
  <si>
    <t>79.35</t>
  </si>
  <si>
    <t>-0.87%</t>
  </si>
  <si>
    <t>80.65</t>
  </si>
  <si>
    <t>78.30</t>
  </si>
  <si>
    <t>79.70</t>
  </si>
  <si>
    <t>80.05</t>
  </si>
  <si>
    <t>-1.11%</t>
  </si>
  <si>
    <t>75.55</t>
  </si>
  <si>
    <t>80.80</t>
  </si>
  <si>
    <t>80.95</t>
  </si>
  <si>
    <t>+0.06%</t>
  </si>
  <si>
    <t>85.20</t>
  </si>
  <si>
    <t>80.90</t>
  </si>
  <si>
    <t>+13.07%</t>
  </si>
  <si>
    <t>73.50</t>
  </si>
  <si>
    <t>71.55</t>
  </si>
  <si>
    <t>-2.19%</t>
  </si>
  <si>
    <t>75.40</t>
  </si>
  <si>
    <t>74.70</t>
  </si>
  <si>
    <t>73.15</t>
  </si>
  <si>
    <t>-3.43%</t>
  </si>
  <si>
    <t>77.35</t>
  </si>
  <si>
    <t>71.35</t>
  </si>
  <si>
    <t>76.25</t>
  </si>
  <si>
    <t>75.75</t>
  </si>
  <si>
    <t>-2.82%</t>
  </si>
  <si>
    <t>78.35</t>
  </si>
  <si>
    <t>75.70</t>
  </si>
  <si>
    <t>77.25</t>
  </si>
  <si>
    <t>77.95</t>
  </si>
  <si>
    <t>-1.02%</t>
  </si>
  <si>
    <t>79.05</t>
  </si>
  <si>
    <t>77.00</t>
  </si>
  <si>
    <t>78.25</t>
  </si>
  <si>
    <t>78.75</t>
  </si>
  <si>
    <t>-2.78%</t>
  </si>
  <si>
    <t>81.70</t>
  </si>
  <si>
    <t>81.95</t>
  </si>
  <si>
    <t>-2.08%</t>
  </si>
  <si>
    <t>82.80</t>
  </si>
  <si>
    <t>-2.38%</t>
  </si>
  <si>
    <t>85.70</t>
  </si>
  <si>
    <t>82.60</t>
  </si>
  <si>
    <t>-6.21%</t>
  </si>
  <si>
    <t>87.00</t>
  </si>
  <si>
    <t>90.45</t>
  </si>
  <si>
    <t>+0.73%</t>
  </si>
  <si>
    <t>91.80</t>
  </si>
  <si>
    <t>88.80</t>
  </si>
  <si>
    <t>+3.88%</t>
  </si>
  <si>
    <t>89.95</t>
  </si>
  <si>
    <t>87.25</t>
  </si>
  <si>
    <t>86.50</t>
  </si>
  <si>
    <t>89.85</t>
  </si>
  <si>
    <t>86.55</t>
  </si>
  <si>
    <t>88.95</t>
  </si>
  <si>
    <t>-1.88%</t>
  </si>
  <si>
    <t>86.20</t>
  </si>
  <si>
    <t>+5.62%</t>
  </si>
  <si>
    <t>-4.83%</t>
  </si>
  <si>
    <t>-6.73%</t>
  </si>
  <si>
    <t>+1.95%</t>
  </si>
  <si>
    <t>92.55</t>
  </si>
  <si>
    <t>92.70</t>
  </si>
  <si>
    <t>+3.93%</t>
  </si>
  <si>
    <t>-4.30%</t>
  </si>
  <si>
    <t>98.00</t>
  </si>
  <si>
    <t>+4.61%</t>
  </si>
  <si>
    <t>88.90</t>
  </si>
  <si>
    <t>+4.90%</t>
  </si>
  <si>
    <t>-0.41%</t>
  </si>
  <si>
    <t>+2.84%</t>
  </si>
  <si>
    <t>82.75</t>
  </si>
  <si>
    <t>-5.37%</t>
  </si>
  <si>
    <t>-9.13%</t>
  </si>
  <si>
    <t>97.90</t>
  </si>
  <si>
    <t>97.45</t>
  </si>
  <si>
    <t>-9.05%</t>
  </si>
  <si>
    <t>-3.26%</t>
  </si>
  <si>
    <t>120.00</t>
  </si>
  <si>
    <t>+12.25%</t>
  </si>
  <si>
    <t>108.80</t>
  </si>
  <si>
    <t>-6.74%</t>
  </si>
  <si>
    <t>94.35</t>
  </si>
  <si>
    <t>+22.78%</t>
  </si>
  <si>
    <t>+15.03%</t>
  </si>
  <si>
    <t>75.95</t>
  </si>
  <si>
    <t>72.50</t>
  </si>
  <si>
    <t>+1.19%</t>
  </si>
  <si>
    <t>70.70</t>
  </si>
  <si>
    <t>71.65</t>
  </si>
  <si>
    <t>-8.14%</t>
  </si>
  <si>
    <t>78.00</t>
  </si>
  <si>
    <t>-16.13%</t>
  </si>
  <si>
    <t>76.35</t>
  </si>
  <si>
    <t>-5.05%</t>
  </si>
  <si>
    <t>97.95</t>
  </si>
  <si>
    <t>-14.15%</t>
  </si>
  <si>
    <t>114.10</t>
  </si>
  <si>
    <t>123.80</t>
  </si>
  <si>
    <t>123.10</t>
  </si>
  <si>
    <t>121.60</t>
  </si>
  <si>
    <t>-0.98%</t>
  </si>
  <si>
    <t>127.80</t>
  </si>
  <si>
    <t>121.00</t>
  </si>
  <si>
    <t>122.40</t>
  </si>
  <si>
    <t>122.80</t>
  </si>
  <si>
    <t>-5.17%</t>
  </si>
  <si>
    <t>126.40</t>
  </si>
  <si>
    <t>118.50</t>
  </si>
  <si>
    <t>120.20</t>
  </si>
  <si>
    <t>129.50</t>
  </si>
  <si>
    <t>-3.07%</t>
  </si>
  <si>
    <t>130.70</t>
  </si>
  <si>
    <t>127.60</t>
  </si>
  <si>
    <t>130.00</t>
  </si>
  <si>
    <t>133.60</t>
  </si>
  <si>
    <t>136.40</t>
  </si>
  <si>
    <t>132.90</t>
  </si>
  <si>
    <t>136.30</t>
  </si>
  <si>
    <t>135.00</t>
  </si>
  <si>
    <t>+1.12%</t>
  </si>
  <si>
    <t>136.20</t>
  </si>
  <si>
    <t>132.80</t>
  </si>
  <si>
    <t>134.60</t>
  </si>
  <si>
    <t>133.50</t>
  </si>
  <si>
    <t>-0.82%</t>
  </si>
  <si>
    <t>137.50</t>
  </si>
  <si>
    <t>136.50</t>
  </si>
  <si>
    <t>+0.60%</t>
  </si>
  <si>
    <t>128.30</t>
  </si>
  <si>
    <t>133.80</t>
  </si>
  <si>
    <t>-6.56%</t>
  </si>
  <si>
    <t>135.70</t>
  </si>
  <si>
    <t>131.50</t>
  </si>
  <si>
    <t>135.50</t>
  </si>
  <si>
    <t>143.20</t>
  </si>
  <si>
    <t>-4.15%</t>
  </si>
  <si>
    <t>147.30</t>
  </si>
  <si>
    <t>141.60</t>
  </si>
  <si>
    <t>146.80</t>
  </si>
  <si>
    <t>149.40</t>
  </si>
  <si>
    <t>-1.71%</t>
  </si>
  <si>
    <t>151.60</t>
  </si>
  <si>
    <t>150.40</t>
  </si>
  <si>
    <t>152.00</t>
  </si>
  <si>
    <t>-3.86%</t>
  </si>
  <si>
    <t>158.30</t>
  </si>
  <si>
    <t>158.10</t>
  </si>
  <si>
    <t>-5.16%</t>
  </si>
  <si>
    <t>164.30</t>
  </si>
  <si>
    <t>157.30</t>
  </si>
  <si>
    <t>166.70</t>
  </si>
  <si>
    <t>168.00</t>
  </si>
  <si>
    <t>165.50</t>
  </si>
  <si>
    <t>166.60</t>
  </si>
  <si>
    <t>166.50</t>
  </si>
  <si>
    <t>-1.48%</t>
  </si>
  <si>
    <t>169.10</t>
  </si>
  <si>
    <t>168.70</t>
  </si>
  <si>
    <t>169.00</t>
  </si>
  <si>
    <t>170.60</t>
  </si>
  <si>
    <t>167.80</t>
  </si>
  <si>
    <t>168.50</t>
  </si>
  <si>
    <t>170.10</t>
  </si>
  <si>
    <t>170.70</t>
  </si>
  <si>
    <t>168.80</t>
  </si>
  <si>
    <t>170.30</t>
  </si>
  <si>
    <t>170.40</t>
  </si>
  <si>
    <t>169.50</t>
  </si>
  <si>
    <t>168.10</t>
  </si>
  <si>
    <t>168.40</t>
  </si>
  <si>
    <t>170.20</t>
  </si>
  <si>
    <t>168.20</t>
  </si>
  <si>
    <t>169.70</t>
  </si>
  <si>
    <t>170.80</t>
  </si>
  <si>
    <t>169.80</t>
  </si>
  <si>
    <t>-0.35%</t>
  </si>
  <si>
    <t>172.20</t>
  </si>
  <si>
    <t>171.00</t>
  </si>
  <si>
    <t>170.90</t>
  </si>
  <si>
    <t>-1.27%</t>
  </si>
  <si>
    <t>172.80</t>
  </si>
  <si>
    <t>172.00</t>
  </si>
  <si>
    <t>173.10</t>
  </si>
  <si>
    <t>174.80</t>
  </si>
  <si>
    <t>173.80</t>
  </si>
  <si>
    <t>175.20</t>
  </si>
  <si>
    <t>-1.13%</t>
  </si>
  <si>
    <t>177.40</t>
  </si>
  <si>
    <t>177.20</t>
  </si>
  <si>
    <t>+2.49%</t>
  </si>
  <si>
    <t>179.20</t>
  </si>
  <si>
    <t>173.20</t>
  </si>
  <si>
    <t>173.50</t>
  </si>
  <si>
    <t>172.90</t>
  </si>
  <si>
    <t>+0.35%</t>
  </si>
  <si>
    <t>172.10</t>
  </si>
  <si>
    <t>172.70</t>
  </si>
  <si>
    <t>172.30</t>
  </si>
  <si>
    <t>+0.76%</t>
  </si>
  <si>
    <t>171.50</t>
  </si>
  <si>
    <t>171.40</t>
  </si>
  <si>
    <t>-0.18%</t>
  </si>
  <si>
    <t>169.20</t>
  </si>
  <si>
    <t>+0.29%</t>
  </si>
  <si>
    <t>171.20</t>
  </si>
  <si>
    <t>+0.71%</t>
  </si>
  <si>
    <t>168.90</t>
  </si>
  <si>
    <t>171.10</t>
  </si>
  <si>
    <t>-0.29%</t>
  </si>
  <si>
    <t>173.40</t>
  </si>
  <si>
    <t>172.50</t>
  </si>
  <si>
    <t>171.60</t>
  </si>
  <si>
    <t>-3.05%</t>
  </si>
  <si>
    <t>177.00</t>
  </si>
  <si>
    <t>177.90</t>
  </si>
  <si>
    <t>176.50</t>
  </si>
  <si>
    <t>174.00</t>
  </si>
  <si>
    <t>175.00</t>
  </si>
  <si>
    <t>176.00</t>
  </si>
  <si>
    <t>176.30</t>
  </si>
  <si>
    <t>-0.34%</t>
  </si>
  <si>
    <t>178.50</t>
  </si>
  <si>
    <t>175.80</t>
  </si>
  <si>
    <t>176.90</t>
  </si>
  <si>
    <t>-0.17%</t>
  </si>
  <si>
    <t>177.80</t>
  </si>
  <si>
    <t>176.20</t>
  </si>
  <si>
    <t>177.70</t>
  </si>
  <si>
    <t>178.10</t>
  </si>
  <si>
    <t>+1.31%</t>
  </si>
  <si>
    <t>175.70</t>
  </si>
  <si>
    <t>175.60</t>
  </si>
  <si>
    <t>174.50</t>
  </si>
  <si>
    <t>175.90</t>
  </si>
  <si>
    <t>175.40</t>
  </si>
  <si>
    <t>+0.63%</t>
  </si>
  <si>
    <t>174.30</t>
  </si>
  <si>
    <t>174.90</t>
  </si>
  <si>
    <t>173.60</t>
  </si>
  <si>
    <t>174.40</t>
  </si>
  <si>
    <t>171.30</t>
  </si>
  <si>
    <t>171.80</t>
  </si>
  <si>
    <t>+0.23%</t>
  </si>
  <si>
    <t>171.90</t>
  </si>
  <si>
    <t>171.70</t>
  </si>
  <si>
    <t>-1.15%</t>
  </si>
  <si>
    <t>173.30</t>
  </si>
  <si>
    <t>173.70</t>
  </si>
  <si>
    <t>-1.36%</t>
  </si>
  <si>
    <t>176.10</t>
  </si>
  <si>
    <t>175.10</t>
  </si>
  <si>
    <t>176.80</t>
  </si>
  <si>
    <t>En M€ au 31/12/2020</t>
  </si>
  <si>
    <t>Revenus nets annuels</t>
  </si>
  <si>
    <t>Produits financiers</t>
  </si>
  <si>
    <t>EDF</t>
  </si>
  <si>
    <t>TSA</t>
  </si>
  <si>
    <t>Compte rémunéré</t>
  </si>
  <si>
    <t>Frais de gestion Bpifrance</t>
  </si>
  <si>
    <t>Note : « compte rémunéré » correspond aux intérêts perçus sur le compte de la dotation numéraire, qui s’ajoutent aux dividendes des actions EDF et TSA pour former le produit financier annuel</t>
  </si>
  <si>
    <t xml:space="preserve">Source : SGPI </t>
  </si>
  <si>
    <t>Programmation des engagements</t>
  </si>
  <si>
    <r>
      <t xml:space="preserve">Deep Tech </t>
    </r>
    <r>
      <rPr>
        <i/>
        <sz val="10"/>
        <color rgb="FF786E64"/>
        <rFont val="Cambria"/>
        <family val="1"/>
      </rPr>
      <t>– volet BFTE</t>
    </r>
  </si>
  <si>
    <r>
      <t xml:space="preserve">Deep Tech </t>
    </r>
    <r>
      <rPr>
        <i/>
        <sz val="10"/>
        <color rgb="FF786E64"/>
        <rFont val="Cambria"/>
        <family val="1"/>
      </rPr>
      <t>– volet aide au développement</t>
    </r>
    <r>
      <rPr>
        <sz val="10"/>
        <color rgb="FF786E64"/>
        <rFont val="Cambria"/>
        <family val="1"/>
      </rPr>
      <t xml:space="preserve"> </t>
    </r>
  </si>
  <si>
    <r>
      <t xml:space="preserve">Deep Tech </t>
    </r>
    <r>
      <rPr>
        <i/>
        <sz val="10"/>
        <color rgb="FF786E64"/>
        <rFont val="Cambria"/>
        <family val="1"/>
      </rPr>
      <t>– volet i-Lab</t>
    </r>
    <r>
      <rPr>
        <sz val="10"/>
        <color rgb="FF786E64"/>
        <rFont val="Cambria"/>
        <family val="1"/>
      </rPr>
      <t xml:space="preserve"> </t>
    </r>
  </si>
  <si>
    <r>
      <t xml:space="preserve">Deep Tech </t>
    </r>
    <r>
      <rPr>
        <i/>
        <sz val="10"/>
        <color rgb="FF786E64"/>
        <rFont val="Cambria"/>
        <family val="1"/>
      </rPr>
      <t>– volet i-Nov</t>
    </r>
  </si>
  <si>
    <t xml:space="preserve">Grands défis </t>
  </si>
  <si>
    <t>Plan Nano 2022</t>
  </si>
  <si>
    <t xml:space="preserve">Plan Batteries </t>
  </si>
  <si>
    <t>Engagements</t>
  </si>
  <si>
    <t>Plan Batteries</t>
  </si>
  <si>
    <t>Décaissements</t>
  </si>
  <si>
    <t>Graphique 5 – Évolution des projets d’investissements étrangers et des emplois associés en France entre 2014 et 2020</t>
  </si>
  <si>
    <t>Source : Business France (2020).</t>
  </si>
  <si>
    <t>Projets</t>
  </si>
  <si>
    <t>Emplois</t>
  </si>
  <si>
    <t>Graphique 6 – Principaux secteurs concernés par les autorisations IEF (Investissements étrangers en France) en 2020</t>
  </si>
  <si>
    <t>Secteurs "défense et sécurité"</t>
  </si>
  <si>
    <t>Secteurs "hors défense" issus du décret du 14 mai 2014, du décret  du 31 décembre 2019</t>
  </si>
  <si>
    <t>Secteurs mixtes "défense et sécurité" et "hors défense" issus du décret du 14 mai 2014 et du décret du 31 décembre 2019</t>
  </si>
  <si>
    <t>Source : DG Trésor.</t>
  </si>
  <si>
    <t>Graphique 7 – Principaux secteurs concernés par les autorisations IEF</t>
  </si>
  <si>
    <t>(Investissements étrangers en France) en 2019</t>
  </si>
  <si>
    <t>Source : DG Trésor</t>
  </si>
  <si>
    <t>Graphique 8 – Introduction et réforme des politiques en matière d’acquisition et de propriété visant à sauvegarder les intérêts essentiels de sécurité, entre 1990 et mi-mars 2021</t>
  </si>
  <si>
    <r>
      <t xml:space="preserve">Source : </t>
    </r>
    <r>
      <rPr>
        <sz val="9.5"/>
        <color rgb="FF000000"/>
        <rFont val="Arial"/>
        <family val="2"/>
      </rPr>
      <t>OCDE, Évolutions des politiques de l’investissement dans 62 économies : 16 octobre 2020 – 15 mars 2021, Projet sur la liberté d’investissement, avril 2021.</t>
    </r>
  </si>
  <si>
    <t>Impossible de récuperer les données d'origine</t>
  </si>
  <si>
    <t>Graphique 9 – Évocation de la pandémie de la covid-19 pour justifier l’introduction de nouvelles mesures ou la révision de mesures de contrôle existantes des investissements étrangers</t>
  </si>
  <si>
    <t>Nombre de mesures par catégorie qui sont entrées en vigueur durant mois</t>
  </si>
  <si>
    <t>Réforme en lien à la COVID entre en vigueur</t>
  </si>
  <si>
    <t>Nouveau mécanisme en lien à la covid entre en vigueur</t>
  </si>
  <si>
    <t>Réforme d'un mécanisme non liée à la COVID entre en vigueur</t>
  </si>
  <si>
    <t>Nouveau mécanisme en lien à la COVID entre en vigueur</t>
  </si>
  <si>
    <t>Graphique 10 – Évolution des encours des fonds d’épargne salariale entre 2009 et 2020</t>
  </si>
  <si>
    <t>Source : AFG (2020).</t>
  </si>
  <si>
    <t>Champ : ensemble des entreprises privées hors agriculture, particuliers employeurs et activités extraterritoriales ; France hors Mayotte.</t>
  </si>
  <si>
    <t>Source : Dares, enquêtes Acemo-Pipa et Acemo TPE 2020, dans Participation, intéressement et épargne salariale en 2019, DARES, août 2021</t>
  </si>
  <si>
    <t xml:space="preserve">Entreprises de moins de 10 salariés </t>
  </si>
  <si>
    <t>Entreprises de 10 salariés ou plus</t>
  </si>
  <si>
    <t>Ensemble des entreprises</t>
  </si>
  <si>
    <t>Nombre total de salariés (en milliers)</t>
  </si>
  <si>
    <t>Nombre de salariés couverts par au moins un dispositif (en milliers)</t>
  </si>
  <si>
    <t>Part de salariés couverts par au moins un dispositif (en %)</t>
  </si>
  <si>
    <t>Nombre de salariés bénéficiaires d'une prime (en milliers)</t>
  </si>
  <si>
    <t>Part de salariés bénéficiaires d'une prime parmi l'ensemble des salariés couverts (en %)</t>
  </si>
  <si>
    <t>Part de salariés bénéficiaires d'une prime parmi l'ensemble des salariés (en %)</t>
  </si>
  <si>
    <t xml:space="preserve">Tableau 5 – Nombre de transformations de contrats d’assurance-vie </t>
  </si>
  <si>
    <t>Tableau 6 – Quelques statistiques sur les PEA et les PEA-PME</t>
  </si>
  <si>
    <t>Tableau 7 – Répartition des revenus du Fonds pour l’innovation et l’industrie</t>
  </si>
  <si>
    <t>Tableau 8 – Engagements financiers du FII, 2018-2019-2020</t>
  </si>
  <si>
    <t>Tableau 9 - Importance des dispositifs de participation, d’intéressement, et d’épargne salariale en 2019 selon la taille de l’entreprise</t>
  </si>
  <si>
    <t>Tableau 8 – Les dispositifs de participation et d’intéressement dans les entreprises</t>
  </si>
  <si>
    <t>de 10 salariés ou plus</t>
  </si>
  <si>
    <t>Champ jusqu’en 2016 : entreprises de 10 salariés ou plus du secteur marchand non-agricole, hors intérim et secteur domestique ; France métropolitaine</t>
  </si>
  <si>
    <t>Champ à partir de 2017 : entreprises privées de 10 salariés ou plus hors agriculture, particuliers employeurs et activités extraterritoriales ; France hors Mayotte.</t>
  </si>
  <si>
    <t>Sources : Dares, enquêtes Acemo-Pipa 2011, 2019 et 2020, dans Participation, intéressement et épargne salariale en 2019, DARES, août 2021</t>
  </si>
  <si>
    <t>Participation</t>
  </si>
  <si>
    <t>Montant total brut distribué (en millions d'euros)</t>
  </si>
  <si>
    <t>Nombre de bénéficiaires (en milliers)</t>
  </si>
  <si>
    <t>Montant moyen par bénéficiaire de la participation (en euros)</t>
  </si>
  <si>
    <t>En % de la masse salariale des bénéficiaires</t>
  </si>
  <si>
    <t>Intéressement</t>
  </si>
  <si>
    <r>
      <t xml:space="preserve">Source : HCGE </t>
    </r>
    <r>
      <rPr>
        <i/>
        <sz val="9"/>
        <color theme="1"/>
        <rFont val="Arial"/>
        <family val="2"/>
      </rPr>
      <t>rapport annuel 2021 (à paraitre).</t>
    </r>
  </si>
  <si>
    <t>Tableau 12 – Nombre et proportion de sociétés dont le conseil comprend des représentants des salariés</t>
  </si>
  <si>
    <t>Assemblée 2020</t>
  </si>
  <si>
    <t>Assemblée 2021</t>
  </si>
  <si>
    <t>SBF 120</t>
  </si>
  <si>
    <t>CAC 40</t>
  </si>
  <si>
    <t>Uniquement des administrateurs représentant les salariés</t>
  </si>
  <si>
    <t>Uniquement des administrateurs représentant des actionnaires salariés</t>
  </si>
  <si>
    <t>A la fois des administrateurs représentant les actionnaires salariés et des administrateurs représentant les salariés</t>
  </si>
  <si>
    <t>56 (53,8 %)</t>
  </si>
  <si>
    <t>1 (1 %)</t>
  </si>
  <si>
    <t>24 (23,1 %)</t>
  </si>
  <si>
    <t>81 (77,9 %)</t>
  </si>
  <si>
    <t>53 (51,5 %)</t>
  </si>
  <si>
    <t>30 (29,1 %)</t>
  </si>
  <si>
    <t>85 (82,5 %)</t>
  </si>
  <si>
    <t>20 (54,1 %)</t>
  </si>
  <si>
    <t>0 (0 %)</t>
  </si>
  <si>
    <t>15 (40,5 %)</t>
  </si>
  <si>
    <t>35 (94,6 %)</t>
  </si>
  <si>
    <t>18 (50 %)</t>
  </si>
  <si>
    <t>0(0 %)</t>
  </si>
  <si>
    <t>17 (47,2 %)</t>
  </si>
  <si>
    <t>35 (97,2 %)</t>
  </si>
  <si>
    <t xml:space="preserve">Nombre et proportion de sociétés dont le conseil comprend : </t>
  </si>
  <si>
    <r>
      <t>Source : HCGE</t>
    </r>
    <r>
      <rPr>
        <sz val="9"/>
        <color theme="1"/>
        <rFont val="Arial"/>
        <family val="2"/>
      </rPr>
      <t>, rapport annuel 2021 (à paraitre).</t>
    </r>
  </si>
  <si>
    <t>Tableau 13 – Présence d’un administrateur salarié au comité des rémunérations</t>
  </si>
  <si>
    <t>Sociétés ayant un administrateur salarié au comité des rémunérations</t>
  </si>
  <si>
    <t>Exercice 2019</t>
  </si>
  <si>
    <t>Exercice 2020</t>
  </si>
  <si>
    <t>Graphique 11 – Les mandats des représentants des salariés et des salariés actionnaires</t>
  </si>
  <si>
    <t>Source : Ethics &amp; Boards (2021).</t>
  </si>
  <si>
    <t>Autres mandats</t>
  </si>
  <si>
    <t>Mandats de représentants des salariés actionnaires</t>
  </si>
  <si>
    <t>Mandats des représentants des salariés</t>
  </si>
  <si>
    <t>Mandats de représentants des salariés actionnaires (en %)</t>
  </si>
  <si>
    <t>Mandats des représentants des salariés (en %)</t>
  </si>
  <si>
    <t>Graphique 12 – Nombre de personnes aux Conseils</t>
  </si>
  <si>
    <t>Graphique 13 – Conformité des sociétés du SBF 120 soumises à la loi Pacte</t>
  </si>
  <si>
    <t>Conseils éligibles conformes</t>
  </si>
  <si>
    <t>Société françaises (&lt;1000 employés)</t>
  </si>
  <si>
    <t>Sociétés étrangères (dont 1 avec un Représentant des salariés) dont Airbus, sans Représentant des salariés</t>
  </si>
  <si>
    <t>Conseils éligibles restants</t>
  </si>
  <si>
    <t>Conseils non soumis</t>
  </si>
  <si>
    <t>Conseils &lt; 8 membres* avec un Représentant des salariés</t>
  </si>
  <si>
    <t>Conseils &gt; 8 membres* avec deux ou plus représentants des salariés  dont 10 des 11 sociétés de l'APE dans le SBF120</t>
  </si>
  <si>
    <t>Conseils &lt; 8 membres* sans Représentant des salariés</t>
  </si>
  <si>
    <t>Conseils &gt; 8 membres* sans Représentant des salariés</t>
  </si>
  <si>
    <t>Conseils &gt; 8 membres* avec un seul Représentant des salariés</t>
  </si>
  <si>
    <t>*Hors Représentants des salariés et salariés actionnaires</t>
  </si>
  <si>
    <t>Graphique 14 – Panorama de la représentation salariée dans les différents comités du conseil d’administration des sociétés du SBF 120</t>
  </si>
  <si>
    <t>Conseil sans administrateurs salariés</t>
  </si>
  <si>
    <t>Conseil avec administrateur salarié mais sans leur présence au comité</t>
  </si>
  <si>
    <t>Présence d'au moins 1 administrateur salarié</t>
  </si>
  <si>
    <t>Comité d'audit</t>
  </si>
  <si>
    <t>Comité de nomination</t>
  </si>
  <si>
    <t>Comité de rémunération</t>
  </si>
  <si>
    <t>Comité de stratégie et/ou RSE et/ou investissement</t>
  </si>
  <si>
    <t>Tous les comités</t>
  </si>
  <si>
    <t>Source : Observatoire des délais de paiement (2020)</t>
  </si>
  <si>
    <t>Nombres de demandes de paiement</t>
  </si>
  <si>
    <t>Délai global de paiement</t>
  </si>
  <si>
    <t>Toutes natures de dépenses</t>
  </si>
  <si>
    <t>Commande publique</t>
  </si>
  <si>
    <t>Niveau National</t>
  </si>
  <si>
    <t>10 millions(+2,8%)</t>
  </si>
  <si>
    <t>14,9 jours (-1,4 jour)</t>
  </si>
  <si>
    <t>3,6 millions (+1,5%)</t>
  </si>
  <si>
    <t>19,4 jours (-2 jours)</t>
  </si>
  <si>
    <t>en commande publique (en %)</t>
  </si>
  <si>
    <t>Source : Observatoire des délais de paiement</t>
  </si>
  <si>
    <t>Ecart 2019/2018</t>
  </si>
  <si>
    <t>National</t>
  </si>
  <si>
    <t>Métropole</t>
  </si>
  <si>
    <t>Dom/Com*</t>
  </si>
  <si>
    <t>*Hors Saint-Pierre-et-Miquelon</t>
  </si>
  <si>
    <t>Tableau 15 - Taux de paiement en 30 jours et moins des services de l’État</t>
  </si>
  <si>
    <t>Tableau 14 – Les chiffres-clés des délais de paiement de l’État</t>
  </si>
  <si>
    <t>Tableau 16 – Recensement des marchés publics</t>
  </si>
  <si>
    <t>Source : Observatoire économique de la commande publique.</t>
  </si>
  <si>
    <t>Montant (M €)</t>
  </si>
  <si>
    <t>Nombre</t>
  </si>
  <si>
    <t>Contrats initiaux*</t>
  </si>
  <si>
    <t>Etat et secteur hospitalier</t>
  </si>
  <si>
    <t>Collectivitées territoriales**</t>
  </si>
  <si>
    <t>"Autres"***</t>
  </si>
  <si>
    <t>*Hors avenants et actes de sous-traitance : Données des marchés &gt; ou = à 25 000 € HT</t>
  </si>
  <si>
    <t>** Redressement statistique effectué sur les données des collectivités territoriales selon une méthode OECP</t>
  </si>
  <si>
    <t>***Entreprises publiques, opérateurs de réseaux, etc.</t>
  </si>
  <si>
    <t>Tableau 17 – Taux de participation des PME / ETI / GE au marché publics pour l'année 2019</t>
  </si>
  <si>
    <t>Montant</t>
  </si>
  <si>
    <t>En pourcentage (%)</t>
  </si>
  <si>
    <t>PME</t>
  </si>
  <si>
    <t>ETI</t>
  </si>
  <si>
    <t>GE</t>
  </si>
  <si>
    <t>Graphique 15 – Nombre de factures échangées sur Chorus Pro</t>
  </si>
  <si>
    <t>Source : Chorus Pro (site du ministère de l’Action et des Comptes publics)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</si>
  <si>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</si>
  <si>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</si>
  <si>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</si>
  <si>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</si>
  <si>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</si>
  <si>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</si>
  <si>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</si>
  <si>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</si>
  <si>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</si>
  <si>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</si>
  <si>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</si>
  <si>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</si>
  <si>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Chorus pro 2018</t>
  </si>
  <si>
    <t>Chorus pro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</si>
</sst>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0.0%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.5"/>
      <color theme="1"/>
      <name val="Arial"/>
      <family val="2"/>
    </font>
    <font>
      <sz val="12"/>
      <color theme="1"/>
      <name val="Times New Roman"/>
      <family val="1"/>
    </font>
    <font>
      <sz val="9"/>
      <color theme="1"/>
      <name val="Arial"/>
      <family val="2"/>
    </font>
    <font>
      <i/>
      <sz val="12"/>
      <color theme="1"/>
      <name val="Times New Roman"/>
      <family val="1"/>
    </font>
    <font>
      <i/>
      <sz val="9"/>
      <color theme="1"/>
      <name val="Arial"/>
      <family val="2"/>
    </font>
    <font>
      <sz val="10"/>
      <name val="Arial"/>
      <family val="2"/>
    </font>
    <font>
      <sz val="12"/>
      <color theme="0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8"/>
      <name val="Calibri"/>
      <family val="2"/>
      <scheme val="minor"/>
    </font>
    <font>
      <i/>
      <u/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10.5"/>
      <color rgb="FF000000"/>
      <name val="Arial"/>
      <family val="2"/>
    </font>
    <font>
      <i/>
      <sz val="9.5"/>
      <color theme="1"/>
      <name val="Arial"/>
      <family val="2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3E3E3E"/>
      <name val="Arial"/>
      <family val="2"/>
    </font>
    <font>
      <sz val="10"/>
      <color rgb="FF3E3E3E"/>
      <name val="Arial"/>
      <family val="2"/>
    </font>
    <font>
      <b/>
      <sz val="10.5"/>
      <color rgb="FF3E3E3E"/>
      <name val="Arial"/>
      <family val="2"/>
    </font>
    <font>
      <i/>
      <sz val="9.5"/>
      <color rgb="FF3E3E3E"/>
      <name val="Arial"/>
      <family val="2"/>
    </font>
    <font>
      <b/>
      <i/>
      <sz val="9.5"/>
      <color rgb="FF3E3E3E"/>
      <name val="Arial"/>
      <family val="2"/>
    </font>
    <font>
      <u/>
      <sz val="11"/>
      <color theme="10"/>
      <name val="Calibri"/>
      <family val="2"/>
      <scheme val="minor"/>
    </font>
    <font>
      <i/>
      <sz val="9.5"/>
      <color rgb="FF000000"/>
      <name val="Arial"/>
      <family val="2"/>
    </font>
    <font>
      <b/>
      <sz val="11"/>
      <color theme="0"/>
      <name val="Calibri"/>
      <family val="2"/>
      <scheme val="minor"/>
    </font>
    <font>
      <sz val="9.5"/>
      <color rgb="FF000000"/>
      <name val="Arial"/>
      <family val="2"/>
    </font>
    <font>
      <b/>
      <sz val="12"/>
      <color rgb="FF786E64"/>
      <name val="Cambria"/>
      <family val="1"/>
    </font>
    <font>
      <sz val="10"/>
      <color rgb="FF786E64"/>
      <name val="Cambria"/>
      <family val="1"/>
    </font>
    <font>
      <i/>
      <sz val="10"/>
      <color rgb="FF786E64"/>
      <name val="Cambria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.5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0087CD"/>
      </right>
      <top style="medium">
        <color rgb="FF0087CD"/>
      </top>
      <bottom style="medium">
        <color rgb="FF0087CD"/>
      </bottom>
      <diagonal/>
    </border>
    <border>
      <left/>
      <right/>
      <top style="medium">
        <color rgb="FF0087CD"/>
      </top>
      <bottom style="medium">
        <color rgb="FF0087CD"/>
      </bottom>
      <diagonal/>
    </border>
    <border>
      <left/>
      <right style="medium">
        <color rgb="FF0087CD"/>
      </right>
      <top/>
      <bottom style="medium">
        <color rgb="FF0087CD"/>
      </bottom>
      <diagonal/>
    </border>
    <border>
      <left/>
      <right/>
      <top/>
      <bottom style="medium">
        <color rgb="FF0087CD"/>
      </bottom>
      <diagonal/>
    </border>
    <border>
      <left/>
      <right style="medium">
        <color rgb="FF0087CD"/>
      </right>
      <top/>
      <bottom/>
      <diagonal/>
    </border>
    <border>
      <left style="medium">
        <color rgb="FF0087CD"/>
      </left>
      <right style="medium">
        <color rgb="FF0087CD"/>
      </right>
      <top style="medium">
        <color rgb="FF0087CD"/>
      </top>
      <bottom/>
      <diagonal/>
    </border>
    <border>
      <left style="medium">
        <color rgb="FF0087CD"/>
      </left>
      <right style="medium">
        <color rgb="FF0087CD"/>
      </right>
      <top/>
      <bottom style="medium">
        <color rgb="FF0087CD"/>
      </bottom>
      <diagonal/>
    </border>
    <border>
      <left style="medium">
        <color rgb="FF0087CD"/>
      </left>
      <right/>
      <top style="medium">
        <color rgb="FF0087CD"/>
      </top>
      <bottom/>
      <diagonal/>
    </border>
    <border>
      <left style="medium">
        <color rgb="FF0087CD"/>
      </left>
      <right/>
      <top/>
      <bottom style="medium">
        <color rgb="FF0087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3" fillId="0" borderId="0" applyNumberFormat="0" applyFill="0" applyBorder="0" applyAlignment="0" applyProtection="0"/>
    <xf numFmtId="9" fontId="30" fillId="0" borderId="0" applyFont="0" applyFill="0" applyBorder="0" applyAlignment="0" applyProtection="0"/>
  </cellStyleXfs>
  <cellXfs count="150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/>
    <xf numFmtId="1" fontId="0" fillId="0" borderId="0" xfId="0" applyNumberFormat="1"/>
    <xf numFmtId="0" fontId="3" fillId="0" borderId="0" xfId="0" applyFont="1"/>
    <xf numFmtId="14" fontId="8" fillId="2" borderId="1" xfId="0" applyNumberFormat="1" applyFont="1" applyFill="1" applyBorder="1" applyAlignment="1">
      <alignment horizontal="center"/>
    </xf>
    <xf numFmtId="0" fontId="3" fillId="0" borderId="1" xfId="0" applyFont="1" applyBorder="1"/>
    <xf numFmtId="164" fontId="3" fillId="0" borderId="1" xfId="0" applyNumberFormat="1" applyFont="1" applyBorder="1"/>
    <xf numFmtId="0" fontId="3" fillId="3" borderId="1" xfId="0" applyFont="1" applyFill="1" applyBorder="1"/>
    <xf numFmtId="165" fontId="3" fillId="3" borderId="1" xfId="0" applyNumberFormat="1" applyFont="1" applyFill="1" applyBorder="1"/>
    <xf numFmtId="0" fontId="0" fillId="4" borderId="0" xfId="0" applyFill="1"/>
    <xf numFmtId="0" fontId="1" fillId="4" borderId="2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left" vertical="center"/>
    </xf>
    <xf numFmtId="0" fontId="1" fillId="4" borderId="0" xfId="0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left" vertical="center"/>
    </xf>
    <xf numFmtId="0" fontId="1" fillId="4" borderId="6" xfId="0" applyFont="1" applyFill="1" applyBorder="1" applyAlignment="1">
      <alignment horizontal="left"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horizontal="left" vertical="center"/>
    </xf>
    <xf numFmtId="0" fontId="0" fillId="4" borderId="9" xfId="0" applyFill="1" applyBorder="1" applyAlignment="1">
      <alignment horizontal="left" vertical="center"/>
    </xf>
    <xf numFmtId="0" fontId="1" fillId="4" borderId="10" xfId="0" applyFont="1" applyFill="1" applyBorder="1" applyAlignment="1">
      <alignment vertical="center" wrapText="1"/>
    </xf>
    <xf numFmtId="164" fontId="1" fillId="4" borderId="6" xfId="0" applyNumberFormat="1" applyFont="1" applyFill="1" applyBorder="1" applyAlignment="1">
      <alignment horizontal="left" vertical="center"/>
    </xf>
    <xf numFmtId="164" fontId="0" fillId="4" borderId="8" xfId="0" applyNumberFormat="1" applyFill="1" applyBorder="1" applyAlignment="1">
      <alignment horizontal="left" vertical="center"/>
    </xf>
    <xf numFmtId="0" fontId="0" fillId="4" borderId="10" xfId="0" applyFill="1" applyBorder="1"/>
    <xf numFmtId="164" fontId="0" fillId="4" borderId="11" xfId="0" applyNumberFormat="1" applyFill="1" applyBorder="1" applyAlignment="1">
      <alignment horizontal="left" vertical="center"/>
    </xf>
    <xf numFmtId="164" fontId="0" fillId="4" borderId="0" xfId="0" applyNumberFormat="1" applyFill="1" applyAlignment="1">
      <alignment horizontal="left" vertical="center"/>
    </xf>
    <xf numFmtId="164" fontId="0" fillId="4" borderId="6" xfId="0" applyNumberFormat="1" applyFill="1" applyBorder="1" applyAlignment="1">
      <alignment horizontal="left" vertical="center"/>
    </xf>
    <xf numFmtId="0" fontId="0" fillId="4" borderId="7" xfId="0" applyFill="1" applyBorder="1"/>
    <xf numFmtId="164" fontId="0" fillId="4" borderId="14" xfId="0" applyNumberFormat="1" applyFill="1" applyBorder="1" applyAlignment="1">
      <alignment horizontal="left" vertical="center"/>
    </xf>
    <xf numFmtId="164" fontId="0" fillId="4" borderId="9" xfId="0" applyNumberFormat="1" applyFill="1" applyBorder="1" applyAlignment="1">
      <alignment horizontal="left" vertical="center"/>
    </xf>
    <xf numFmtId="0" fontId="1" fillId="4" borderId="5" xfId="0" applyFont="1" applyFill="1" applyBorder="1" applyAlignment="1">
      <alignment vertical="center" wrapText="1"/>
    </xf>
    <xf numFmtId="0" fontId="0" fillId="0" borderId="0" xfId="0" applyAlignment="1">
      <alignment horizontal="right"/>
    </xf>
    <xf numFmtId="0" fontId="10" fillId="0" borderId="0" xfId="0" applyFont="1" applyAlignment="1">
      <alignment horizontal="right"/>
    </xf>
    <xf numFmtId="9" fontId="9" fillId="0" borderId="0" xfId="0" applyNumberFormat="1" applyFont="1"/>
    <xf numFmtId="1" fontId="3" fillId="0" borderId="1" xfId="0" applyNumberFormat="1" applyFont="1" applyBorder="1"/>
    <xf numFmtId="1" fontId="3" fillId="3" borderId="1" xfId="0" applyNumberFormat="1" applyFont="1" applyFill="1" applyBorder="1"/>
    <xf numFmtId="0" fontId="9" fillId="0" borderId="0" xfId="0" applyFont="1"/>
    <xf numFmtId="0" fontId="5" fillId="0" borderId="0" xfId="0" applyFont="1" applyFill="1" applyBorder="1"/>
    <xf numFmtId="0" fontId="12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5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6" borderId="0" xfId="0" applyFont="1" applyFill="1"/>
    <xf numFmtId="0" fontId="0" fillId="6" borderId="0" xfId="0" applyFill="1"/>
    <xf numFmtId="0" fontId="18" fillId="7" borderId="15" xfId="0" applyFont="1" applyFill="1" applyBorder="1" applyAlignment="1">
      <alignment horizontal="center" vertical="center" wrapText="1"/>
    </xf>
    <xf numFmtId="0" fontId="18" fillId="7" borderId="16" xfId="0" applyFont="1" applyFill="1" applyBorder="1" applyAlignment="1">
      <alignment horizontal="center" vertical="center" wrapText="1"/>
    </xf>
    <xf numFmtId="0" fontId="18" fillId="0" borderId="17" xfId="0" applyFont="1" applyBorder="1" applyAlignment="1">
      <alignment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8" fillId="0" borderId="19" xfId="0" applyFont="1" applyBorder="1" applyAlignment="1">
      <alignment vertical="center" wrapText="1"/>
    </xf>
    <xf numFmtId="0" fontId="19" fillId="0" borderId="17" xfId="0" applyFont="1" applyBorder="1" applyAlignment="1">
      <alignment vertical="center" wrapText="1"/>
    </xf>
    <xf numFmtId="9" fontId="19" fillId="0" borderId="17" xfId="0" applyNumberFormat="1" applyFont="1" applyBorder="1" applyAlignment="1">
      <alignment horizontal="center" vertical="center" wrapText="1"/>
    </xf>
    <xf numFmtId="9" fontId="19" fillId="0" borderId="18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3" fillId="0" borderId="0" xfId="1" applyAlignment="1">
      <alignment vertical="center"/>
    </xf>
    <xf numFmtId="0" fontId="0" fillId="0" borderId="0" xfId="0" applyAlignment="1">
      <alignment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vertical="top" wrapText="1"/>
    </xf>
    <xf numFmtId="0" fontId="0" fillId="0" borderId="1" xfId="0" applyBorder="1"/>
    <xf numFmtId="0" fontId="24" fillId="0" borderId="0" xfId="0" applyFont="1" applyAlignment="1">
      <alignment horizontal="left" vertical="center"/>
    </xf>
    <xf numFmtId="14" fontId="0" fillId="0" borderId="0" xfId="0" applyNumberForma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27" fillId="8" borderId="24" xfId="0" applyFont="1" applyFill="1" applyBorder="1" applyAlignment="1">
      <alignment vertical="center"/>
    </xf>
    <xf numFmtId="0" fontId="27" fillId="8" borderId="25" xfId="0" applyFont="1" applyFill="1" applyBorder="1" applyAlignment="1">
      <alignment horizontal="center" vertical="center"/>
    </xf>
    <xf numFmtId="0" fontId="27" fillId="8" borderId="25" xfId="0" applyFont="1" applyFill="1" applyBorder="1" applyAlignment="1">
      <alignment horizontal="center" vertical="center" wrapText="1"/>
    </xf>
    <xf numFmtId="0" fontId="27" fillId="8" borderId="26" xfId="0" applyFont="1" applyFill="1" applyBorder="1" applyAlignment="1">
      <alignment vertical="center"/>
    </xf>
    <xf numFmtId="0" fontId="27" fillId="8" borderId="27" xfId="0" applyFont="1" applyFill="1" applyBorder="1" applyAlignment="1">
      <alignment horizontal="center" vertical="center"/>
    </xf>
    <xf numFmtId="0" fontId="27" fillId="8" borderId="27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vertical="center"/>
    </xf>
    <xf numFmtId="0" fontId="28" fillId="0" borderId="27" xfId="0" applyFont="1" applyBorder="1" applyAlignment="1">
      <alignment horizontal="center" vertical="center"/>
    </xf>
    <xf numFmtId="0" fontId="28" fillId="9" borderId="27" xfId="0" applyFont="1" applyFill="1" applyBorder="1" applyAlignment="1">
      <alignment horizontal="center" vertical="center"/>
    </xf>
    <xf numFmtId="0" fontId="28" fillId="9" borderId="27" xfId="0" applyFont="1" applyFill="1" applyBorder="1" applyAlignment="1">
      <alignment horizontal="center" vertical="center" wrapText="1"/>
    </xf>
    <xf numFmtId="0" fontId="29" fillId="0" borderId="26" xfId="0" applyFont="1" applyBorder="1" applyAlignment="1">
      <alignment vertical="center"/>
    </xf>
    <xf numFmtId="0" fontId="29" fillId="0" borderId="27" xfId="0" applyFont="1" applyBorder="1" applyAlignment="1">
      <alignment horizontal="center" vertical="center"/>
    </xf>
    <xf numFmtId="0" fontId="29" fillId="9" borderId="27" xfId="0" applyFont="1" applyFill="1" applyBorder="1" applyAlignment="1">
      <alignment horizontal="center" vertical="center"/>
    </xf>
    <xf numFmtId="0" fontId="29" fillId="9" borderId="27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28" fillId="9" borderId="26" xfId="0" applyFont="1" applyFill="1" applyBorder="1" applyAlignment="1">
      <alignment vertical="center"/>
    </xf>
    <xf numFmtId="0" fontId="28" fillId="9" borderId="26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1" fillId="0" borderId="0" xfId="0" applyFont="1"/>
    <xf numFmtId="10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13" fillId="0" borderId="0" xfId="0" applyFont="1"/>
    <xf numFmtId="0" fontId="24" fillId="0" borderId="0" xfId="0" applyFont="1" applyAlignment="1">
      <alignment vertical="center"/>
    </xf>
    <xf numFmtId="0" fontId="25" fillId="6" borderId="0" xfId="0" applyFont="1" applyFill="1"/>
    <xf numFmtId="17" fontId="0" fillId="0" borderId="0" xfId="0" applyNumberFormat="1"/>
    <xf numFmtId="0" fontId="24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NumberFormat="1"/>
    <xf numFmtId="0" fontId="31" fillId="0" borderId="0" xfId="0" applyFont="1"/>
    <xf numFmtId="0" fontId="31" fillId="0" borderId="0" xfId="0" applyFont="1" applyAlignment="1">
      <alignment horizontal="left"/>
    </xf>
    <xf numFmtId="0" fontId="32" fillId="0" borderId="0" xfId="0" applyFont="1" applyAlignment="1">
      <alignment vertical="center"/>
    </xf>
    <xf numFmtId="0" fontId="0" fillId="0" borderId="0" xfId="0" applyAlignment="1">
      <alignment horizontal="left" wrapText="1"/>
    </xf>
    <xf numFmtId="0" fontId="32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/>
    <xf numFmtId="17" fontId="1" fillId="0" borderId="1" xfId="0" applyNumberFormat="1" applyFont="1" applyBorder="1"/>
    <xf numFmtId="166" fontId="0" fillId="0" borderId="1" xfId="0" applyNumberFormat="1" applyBorder="1"/>
    <xf numFmtId="0" fontId="1" fillId="0" borderId="1" xfId="0" applyFont="1" applyBorder="1" applyAlignment="1">
      <alignment vertical="center" wrapText="1"/>
    </xf>
    <xf numFmtId="10" fontId="0" fillId="0" borderId="1" xfId="0" applyNumberFormat="1" applyBorder="1" applyAlignment="1">
      <alignment vertical="center" wrapText="1"/>
    </xf>
    <xf numFmtId="9" fontId="0" fillId="0" borderId="1" xfId="0" applyNumberFormat="1" applyBorder="1" applyAlignment="1">
      <alignment vertical="center" wrapText="1"/>
    </xf>
    <xf numFmtId="0" fontId="0" fillId="0" borderId="4" xfId="0" applyBorder="1"/>
    <xf numFmtId="0" fontId="1" fillId="0" borderId="1" xfId="0" applyFont="1" applyBorder="1" applyAlignment="1">
      <alignment horizontal="left" vertical="center"/>
    </xf>
    <xf numFmtId="0" fontId="34" fillId="0" borderId="1" xfId="0" applyFont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9" fontId="34" fillId="0" borderId="1" xfId="0" applyNumberFormat="1" applyFont="1" applyBorder="1" applyAlignment="1">
      <alignment horizontal="center" vertical="center" wrapText="1"/>
    </xf>
    <xf numFmtId="10" fontId="34" fillId="0" borderId="1" xfId="0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left" vertical="center"/>
    </xf>
    <xf numFmtId="0" fontId="1" fillId="4" borderId="0" xfId="0" applyFont="1" applyFill="1" applyAlignment="1">
      <alignment horizontal="left" vertical="center"/>
    </xf>
    <xf numFmtId="0" fontId="1" fillId="4" borderId="13" xfId="0" applyFont="1" applyFill="1" applyBorder="1" applyAlignment="1">
      <alignment horizontal="left" vertical="center"/>
    </xf>
    <xf numFmtId="0" fontId="1" fillId="4" borderId="6" xfId="0" applyFont="1" applyFill="1" applyBorder="1" applyAlignment="1">
      <alignment horizontal="left" vertical="center"/>
    </xf>
    <xf numFmtId="0" fontId="1" fillId="4" borderId="10" xfId="0" applyFont="1" applyFill="1" applyBorder="1" applyAlignment="1">
      <alignment horizontal="left" vertical="center"/>
    </xf>
    <xf numFmtId="0" fontId="1" fillId="4" borderId="11" xfId="0" applyFont="1" applyFill="1" applyBorder="1" applyAlignment="1">
      <alignment horizontal="left" vertical="center"/>
    </xf>
    <xf numFmtId="0" fontId="19" fillId="0" borderId="22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3">
    <cellStyle name="Lien hypertexte" xfId="1" builtinId="8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[1]Feuil1!$J$39</c:f>
              <c:strCache>
                <c:ptCount val="1"/>
                <c:pt idx="0">
                  <c:v>Seuil de 11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[1]Feuil1!$I$40:$I$42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xVal>
          <c:yVal>
            <c:numRef>
              <c:f>[1]Feuil1!$J$40:$J$42</c:f>
              <c:numCache>
                <c:formatCode>General</c:formatCode>
                <c:ptCount val="3"/>
                <c:pt idx="0">
                  <c:v>52</c:v>
                </c:pt>
                <c:pt idx="1">
                  <c:v>52</c:v>
                </c:pt>
                <c:pt idx="2">
                  <c:v>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2F-42BF-B05B-39CBB9E4A860}"/>
            </c:ext>
          </c:extLst>
        </c:ser>
        <c:ser>
          <c:idx val="1"/>
          <c:order val="1"/>
          <c:tx>
            <c:strRef>
              <c:f>[1]Feuil1!$K$39</c:f>
              <c:strCache>
                <c:ptCount val="1"/>
                <c:pt idx="0">
                  <c:v>Seuil de 20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[1]Feuil1!$I$40:$I$42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xVal>
          <c:yVal>
            <c:numRef>
              <c:f>[1]Feuil1!$K$40:$K$42</c:f>
              <c:numCache>
                <c:formatCode>General</c:formatCode>
                <c:ptCount val="3"/>
                <c:pt idx="0">
                  <c:v>28</c:v>
                </c:pt>
                <c:pt idx="1">
                  <c:v>25</c:v>
                </c:pt>
                <c:pt idx="2">
                  <c:v>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2F-42BF-B05B-39CBB9E4A860}"/>
            </c:ext>
          </c:extLst>
        </c:ser>
        <c:ser>
          <c:idx val="2"/>
          <c:order val="2"/>
          <c:tx>
            <c:strRef>
              <c:f>[1]Feuil1!$L$39</c:f>
              <c:strCache>
                <c:ptCount val="1"/>
                <c:pt idx="0">
                  <c:v>Seuil de 50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[1]Feuil1!$I$40:$I$42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xVal>
          <c:yVal>
            <c:numRef>
              <c:f>[1]Feuil1!$L$40:$L$42</c:f>
              <c:numCache>
                <c:formatCode>General</c:formatCode>
                <c:ptCount val="3"/>
                <c:pt idx="0">
                  <c:v>19</c:v>
                </c:pt>
                <c:pt idx="1">
                  <c:v>23</c:v>
                </c:pt>
                <c:pt idx="2">
                  <c:v>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2F-42BF-B05B-39CBB9E4A860}"/>
            </c:ext>
          </c:extLst>
        </c:ser>
        <c:ser>
          <c:idx val="3"/>
          <c:order val="3"/>
          <c:tx>
            <c:strRef>
              <c:f>[1]Feuil1!$M$39</c:f>
              <c:strCache>
                <c:ptCount val="1"/>
                <c:pt idx="0">
                  <c:v>Seuil de 250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[1]Feuil1!$I$40:$I$42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xVal>
          <c:yVal>
            <c:numRef>
              <c:f>[1]Feuil1!$M$40:$M$42</c:f>
              <c:numCache>
                <c:formatCode>General</c:formatCode>
                <c:ptCount val="3"/>
                <c:pt idx="0">
                  <c:v>-16</c:v>
                </c:pt>
                <c:pt idx="1">
                  <c:v>4</c:v>
                </c:pt>
                <c:pt idx="2">
                  <c:v>-11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C2F-42BF-B05B-39CBB9E4A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0219864"/>
        <c:axId val="1"/>
      </c:scatterChart>
      <c:valAx>
        <c:axId val="370219864"/>
        <c:scaling>
          <c:orientation val="minMax"/>
          <c:max val="2020"/>
          <c:min val="201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Années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Ecart</a:t>
                </a:r>
                <a:r>
                  <a:rPr lang="fr-FR" baseline="0"/>
                  <a:t> en pourcentage du nombre d'entreprises en-dessous et au dessus du seuil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021986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2</xdr:row>
      <xdr:rowOff>161925</xdr:rowOff>
    </xdr:from>
    <xdr:to>
      <xdr:col>11</xdr:col>
      <xdr:colOff>47625</xdr:colOff>
      <xdr:row>19</xdr:row>
      <xdr:rowOff>114300</xdr:rowOff>
    </xdr:to>
    <xdr:pic>
      <xdr:nvPicPr>
        <xdr:cNvPr id="2" name="Google Shape;111;gdbfc4dd9ea_0_60">
          <a:extLst>
            <a:ext uri="{FF2B5EF4-FFF2-40B4-BE49-F238E27FC236}">
              <a16:creationId xmlns:a16="http://schemas.microsoft.com/office/drawing/2014/main" id="{62E1FBDE-0BF0-4788-A350-44BB21FCC458}"/>
            </a:ext>
          </a:extLst>
        </xdr:cNvPr>
        <xdr:cNvPicPr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647700" y="542925"/>
          <a:ext cx="7781925" cy="3190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2</xdr:row>
      <xdr:rowOff>57150</xdr:rowOff>
    </xdr:from>
    <xdr:to>
      <xdr:col>9</xdr:col>
      <xdr:colOff>499745</xdr:colOff>
      <xdr:row>23</xdr:row>
      <xdr:rowOff>73025</xdr:rowOff>
    </xdr:to>
    <xdr:pic>
      <xdr:nvPicPr>
        <xdr:cNvPr id="2" name="Imag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9" b="5718"/>
        <a:stretch/>
      </xdr:blipFill>
      <xdr:spPr bwMode="auto">
        <a:xfrm>
          <a:off x="1581150" y="438150"/>
          <a:ext cx="5776595" cy="4016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3</xdr:row>
      <xdr:rowOff>28575</xdr:rowOff>
    </xdr:from>
    <xdr:to>
      <xdr:col>2</xdr:col>
      <xdr:colOff>5824855</xdr:colOff>
      <xdr:row>15</xdr:row>
      <xdr:rowOff>17145</xdr:rowOff>
    </xdr:to>
    <xdr:pic>
      <xdr:nvPicPr>
        <xdr:cNvPr id="2" name="Imag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73" b="4210"/>
        <a:stretch/>
      </xdr:blipFill>
      <xdr:spPr bwMode="auto">
        <a:xfrm>
          <a:off x="1571625" y="600075"/>
          <a:ext cx="5777230" cy="30365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99133</xdr:colOff>
      <xdr:row>5</xdr:row>
      <xdr:rowOff>121393</xdr:rowOff>
    </xdr:from>
    <xdr:to>
      <xdr:col>8</xdr:col>
      <xdr:colOff>377977</xdr:colOff>
      <xdr:row>21</xdr:row>
      <xdr:rowOff>2013</xdr:rowOff>
    </xdr:to>
    <xdr:pic>
      <xdr:nvPicPr>
        <xdr:cNvPr id="2" name="Imag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133" y="1073893"/>
          <a:ext cx="4850844" cy="29286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3</xdr:row>
      <xdr:rowOff>95250</xdr:rowOff>
    </xdr:from>
    <xdr:to>
      <xdr:col>8</xdr:col>
      <xdr:colOff>334010</xdr:colOff>
      <xdr:row>8</xdr:row>
      <xdr:rowOff>204470</xdr:rowOff>
    </xdr:to>
    <xdr:pic>
      <xdr:nvPicPr>
        <xdr:cNvPr id="2" name="Image 1" descr="Une image contenant table&#10;&#10;Description générée automatiquement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25" b="22505"/>
        <a:stretch/>
      </xdr:blipFill>
      <xdr:spPr bwMode="auto">
        <a:xfrm>
          <a:off x="1952625" y="676275"/>
          <a:ext cx="4477385" cy="25857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676275</xdr:colOff>
      <xdr:row>4</xdr:row>
      <xdr:rowOff>28575</xdr:rowOff>
    </xdr:from>
    <xdr:to>
      <xdr:col>9</xdr:col>
      <xdr:colOff>152400</xdr:colOff>
      <xdr:row>11</xdr:row>
      <xdr:rowOff>208280</xdr:rowOff>
    </xdr:to>
    <xdr:pic>
      <xdr:nvPicPr>
        <xdr:cNvPr id="2" name="Image 1" descr="Une image contenant table&#10;&#10;Description générée automatiquement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" y="790575"/>
          <a:ext cx="5572125" cy="26562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9525</xdr:rowOff>
    </xdr:from>
    <xdr:to>
      <xdr:col>6</xdr:col>
      <xdr:colOff>310515</xdr:colOff>
      <xdr:row>7</xdr:row>
      <xdr:rowOff>730250</xdr:rowOff>
    </xdr:to>
    <xdr:pic>
      <xdr:nvPicPr>
        <xdr:cNvPr id="2" name="Image 1" descr="Une image contenant table&#10;&#10;Description générée automatiquement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781050"/>
          <a:ext cx="4120515" cy="18637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6</xdr:row>
      <xdr:rowOff>114300</xdr:rowOff>
    </xdr:from>
    <xdr:to>
      <xdr:col>8</xdr:col>
      <xdr:colOff>367665</xdr:colOff>
      <xdr:row>10</xdr:row>
      <xdr:rowOff>361950</xdr:rowOff>
    </xdr:to>
    <xdr:pic>
      <xdr:nvPicPr>
        <xdr:cNvPr id="2" name="Image 1" descr="Une image contenant table&#10;&#10;Description générée automatiquement"/>
        <xdr:cNvPicPr/>
      </xdr:nvPicPr>
      <xdr:blipFill rotWithShape="1">
        <a:blip xmlns:r="http://schemas.openxmlformats.org/officeDocument/2006/relationships" r:embed="rId1"/>
        <a:srcRect t="30689"/>
        <a:stretch/>
      </xdr:blipFill>
      <xdr:spPr bwMode="auto">
        <a:xfrm>
          <a:off x="685800" y="1257300"/>
          <a:ext cx="5777865" cy="1200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9</xdr:col>
      <xdr:colOff>103505</xdr:colOff>
      <xdr:row>14</xdr:row>
      <xdr:rowOff>107315</xdr:rowOff>
    </xdr:to>
    <xdr:pic>
      <xdr:nvPicPr>
        <xdr:cNvPr id="2" name="Imag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68"/>
        <a:stretch/>
      </xdr:blipFill>
      <xdr:spPr bwMode="auto">
        <a:xfrm>
          <a:off x="1524000" y="762000"/>
          <a:ext cx="5437505" cy="27743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104775</xdr:rowOff>
    </xdr:from>
    <xdr:to>
      <xdr:col>6</xdr:col>
      <xdr:colOff>104775</xdr:colOff>
      <xdr:row>17</xdr:row>
      <xdr:rowOff>28575</xdr:rowOff>
    </xdr:to>
    <xdr:pic>
      <xdr:nvPicPr>
        <xdr:cNvPr id="2" name="Imag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755" b="4498"/>
        <a:stretch/>
      </xdr:blipFill>
      <xdr:spPr bwMode="auto">
        <a:xfrm>
          <a:off x="1524000" y="676275"/>
          <a:ext cx="3152775" cy="2590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3</xdr:row>
      <xdr:rowOff>171450</xdr:rowOff>
    </xdr:from>
    <xdr:to>
      <xdr:col>9</xdr:col>
      <xdr:colOff>190500</xdr:colOff>
      <xdr:row>16</xdr:row>
      <xdr:rowOff>19050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742950"/>
          <a:ext cx="5734050" cy="3848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358588</xdr:colOff>
      <xdr:row>21</xdr:row>
      <xdr:rowOff>171942</xdr:rowOff>
    </xdr:from>
    <xdr:to>
      <xdr:col>16</xdr:col>
      <xdr:colOff>22411</xdr:colOff>
      <xdr:row>49</xdr:row>
      <xdr:rowOff>138324</xdr:rowOff>
    </xdr:to>
    <xdr:graphicFrame macro="">
      <xdr:nvGraphicFramePr>
        <xdr:cNvPr id="6" name="Graphique 7">
          <a:extLst>
            <a:ext uri="{FF2B5EF4-FFF2-40B4-BE49-F238E27FC236}">
              <a16:creationId xmlns:a16="http://schemas.microsoft.com/office/drawing/2014/main" id="{8F07EFA6-E8C4-42F7-882C-5B3064123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3</xdr:row>
      <xdr:rowOff>161925</xdr:rowOff>
    </xdr:from>
    <xdr:to>
      <xdr:col>9</xdr:col>
      <xdr:colOff>747395</xdr:colOff>
      <xdr:row>13</xdr:row>
      <xdr:rowOff>55245</xdr:rowOff>
    </xdr:to>
    <xdr:pic>
      <xdr:nvPicPr>
        <xdr:cNvPr id="2" name="Imag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38"/>
        <a:stretch/>
      </xdr:blipFill>
      <xdr:spPr bwMode="auto">
        <a:xfrm>
          <a:off x="1828800" y="733425"/>
          <a:ext cx="5776595" cy="29413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3</xdr:row>
      <xdr:rowOff>76200</xdr:rowOff>
    </xdr:from>
    <xdr:to>
      <xdr:col>8</xdr:col>
      <xdr:colOff>518795</xdr:colOff>
      <xdr:row>10</xdr:row>
      <xdr:rowOff>160020</xdr:rowOff>
    </xdr:to>
    <xdr:pic>
      <xdr:nvPicPr>
        <xdr:cNvPr id="2" name="Imag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97" b="46561"/>
        <a:stretch/>
      </xdr:blipFill>
      <xdr:spPr bwMode="auto">
        <a:xfrm>
          <a:off x="1581150" y="647700"/>
          <a:ext cx="5033645" cy="19888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733425</xdr:colOff>
      <xdr:row>4</xdr:row>
      <xdr:rowOff>9525</xdr:rowOff>
    </xdr:from>
    <xdr:to>
      <xdr:col>9</xdr:col>
      <xdr:colOff>415290</xdr:colOff>
      <xdr:row>10</xdr:row>
      <xdr:rowOff>3175</xdr:rowOff>
    </xdr:to>
    <xdr:pic>
      <xdr:nvPicPr>
        <xdr:cNvPr id="2" name="Imag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22"/>
        <a:stretch/>
      </xdr:blipFill>
      <xdr:spPr bwMode="auto">
        <a:xfrm>
          <a:off x="1495425" y="771525"/>
          <a:ext cx="5777865" cy="11366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9</xdr:col>
      <xdr:colOff>443865</xdr:colOff>
      <xdr:row>10</xdr:row>
      <xdr:rowOff>47625</xdr:rowOff>
    </xdr:to>
    <xdr:pic>
      <xdr:nvPicPr>
        <xdr:cNvPr id="2" name="Imag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44"/>
        <a:stretch/>
      </xdr:blipFill>
      <xdr:spPr bwMode="auto">
        <a:xfrm>
          <a:off x="1524000" y="762000"/>
          <a:ext cx="5777865" cy="1762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3</xdr:row>
      <xdr:rowOff>57150</xdr:rowOff>
    </xdr:from>
    <xdr:to>
      <xdr:col>9</xdr:col>
      <xdr:colOff>462915</xdr:colOff>
      <xdr:row>10</xdr:row>
      <xdr:rowOff>153035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638175"/>
          <a:ext cx="5777865" cy="142938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329712</xdr:colOff>
      <xdr:row>4</xdr:row>
      <xdr:rowOff>21981</xdr:rowOff>
    </xdr:from>
    <xdr:to>
      <xdr:col>8</xdr:col>
      <xdr:colOff>425597</xdr:colOff>
      <xdr:row>21</xdr:row>
      <xdr:rowOff>45476</xdr:rowOff>
    </xdr:to>
    <xdr:pic>
      <xdr:nvPicPr>
        <xdr:cNvPr id="2" name="Imag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712" y="783981"/>
          <a:ext cx="5429885" cy="36429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10</xdr:col>
      <xdr:colOff>265430</xdr:colOff>
      <xdr:row>18</xdr:row>
      <xdr:rowOff>56515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4B79A9D-07C4-4568-B0D2-DC5BF586231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89"/>
        <a:stretch/>
      </xdr:blipFill>
      <xdr:spPr bwMode="auto">
        <a:xfrm>
          <a:off x="2286000" y="1143000"/>
          <a:ext cx="5599430" cy="23425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228600</xdr:colOff>
      <xdr:row>13</xdr:row>
      <xdr:rowOff>114300</xdr:rowOff>
    </xdr:from>
    <xdr:to>
      <xdr:col>15</xdr:col>
      <xdr:colOff>163195</xdr:colOff>
      <xdr:row>21</xdr:row>
      <xdr:rowOff>189865</xdr:rowOff>
    </xdr:to>
    <xdr:pic>
      <xdr:nvPicPr>
        <xdr:cNvPr id="2" name="Imag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950" y="3105150"/>
          <a:ext cx="4506595" cy="15995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8</xdr:row>
      <xdr:rowOff>38100</xdr:rowOff>
    </xdr:from>
    <xdr:to>
      <xdr:col>12</xdr:col>
      <xdr:colOff>390525</xdr:colOff>
      <xdr:row>28</xdr:row>
      <xdr:rowOff>47625</xdr:rowOff>
    </xdr:to>
    <xdr:pic>
      <xdr:nvPicPr>
        <xdr:cNvPr id="2" name="Imag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562100"/>
          <a:ext cx="6391275" cy="3819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15</xdr:col>
      <xdr:colOff>114935</xdr:colOff>
      <xdr:row>28</xdr:row>
      <xdr:rowOff>162560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1333500"/>
          <a:ext cx="3924935" cy="41630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4</xdr:row>
      <xdr:rowOff>133350</xdr:rowOff>
    </xdr:from>
    <xdr:to>
      <xdr:col>6</xdr:col>
      <xdr:colOff>421005</xdr:colOff>
      <xdr:row>22</xdr:row>
      <xdr:rowOff>34290</xdr:rowOff>
    </xdr:to>
    <xdr:pic>
      <xdr:nvPicPr>
        <xdr:cNvPr id="2" name="Imag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1"/>
        <a:stretch/>
      </xdr:blipFill>
      <xdr:spPr bwMode="auto">
        <a:xfrm>
          <a:off x="1200150" y="895350"/>
          <a:ext cx="3792855" cy="33299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9</xdr:col>
      <xdr:colOff>443865</xdr:colOff>
      <xdr:row>11</xdr:row>
      <xdr:rowOff>152400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81000"/>
          <a:ext cx="5777865" cy="1866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9525</xdr:rowOff>
    </xdr:from>
    <xdr:to>
      <xdr:col>9</xdr:col>
      <xdr:colOff>226060</xdr:colOff>
      <xdr:row>11</xdr:row>
      <xdr:rowOff>25400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581025"/>
          <a:ext cx="5560060" cy="1539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njamin%20Mauer\Downloads\CASD_Accumulation_Seui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"/>
      <sheetName val="TCD"/>
      <sheetName val="exemple_graph"/>
      <sheetName val="Feuil1"/>
      <sheetName val="read me"/>
    </sheetNames>
    <sheetDataSet>
      <sheetData sheetId="0" refreshError="1"/>
      <sheetData sheetId="1" refreshError="1"/>
      <sheetData sheetId="2" refreshError="1"/>
      <sheetData sheetId="3">
        <row r="39">
          <cell r="J39" t="str">
            <v>Seuil de 11</v>
          </cell>
          <cell r="K39" t="str">
            <v>Seuil de 20</v>
          </cell>
          <cell r="L39" t="str">
            <v>Seuil de 50</v>
          </cell>
          <cell r="M39" t="str">
            <v>Seuil de 250</v>
          </cell>
        </row>
        <row r="40">
          <cell r="I40">
            <v>2018</v>
          </cell>
          <cell r="J40">
            <v>52</v>
          </cell>
          <cell r="K40">
            <v>28</v>
          </cell>
          <cell r="L40">
            <v>19</v>
          </cell>
          <cell r="M40">
            <v>-16</v>
          </cell>
        </row>
        <row r="41">
          <cell r="I41">
            <v>2019</v>
          </cell>
          <cell r="J41">
            <v>52</v>
          </cell>
          <cell r="K41">
            <v>25</v>
          </cell>
          <cell r="L41">
            <v>23</v>
          </cell>
          <cell r="M41">
            <v>4</v>
          </cell>
        </row>
        <row r="42">
          <cell r="I42">
            <v>2020</v>
          </cell>
          <cell r="J42">
            <v>52</v>
          </cell>
          <cell r="K42">
            <v>24</v>
          </cell>
          <cell r="L42">
            <v>19</v>
          </cell>
          <cell r="M42">
            <v>-11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hyperlink" Target="https://minefi.hosting.augure.com/Augure_Minefi/r/ContenuEnLigne/Download?id=1D3C13DC-BD9D-4013-8F28-040E2C256AFE&amp;filename=259%20-%20Rapport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ebstat.banque-france.fr/fr/browseBox.do?node=5385848&amp;SERIES_KEY=CONS.Q.FR.PEA.W0.1000.AT1000.M.1.Z01.E.Z.Z.Z.Z&amp;SERIES_KEY=CONS.Q.FR.PME.W0.1000.AT1000.M.1.Z01.E.Z.Z.Z.Z&amp;SERIES_KEY=CONS.Q.FR.PME.W0.1000.AT1000.Z.N.Z01.E.Z.Z.Z.Z&amp;SERIES_KEY=CONS.Q.FR.PEA.W0.1000.AT1000.Z.N.Z01.E.Z.Z.Z.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7"/>
  <sheetViews>
    <sheetView topLeftCell="A3" workbookViewId="0">
      <selection activeCell="A24" sqref="A24"/>
    </sheetView>
  </sheetViews>
  <sheetFormatPr baseColWidth="10" defaultRowHeight="15" x14ac:dyDescent="0.25"/>
  <cols>
    <col min="8" max="8" width="11.42578125" customWidth="1"/>
  </cols>
  <sheetData>
    <row r="2" spans="2:2" x14ac:dyDescent="0.25">
      <c r="B2" s="43" t="s">
        <v>2</v>
      </c>
    </row>
    <row r="22" spans="2:11" x14ac:dyDescent="0.25">
      <c r="B22" t="s">
        <v>0</v>
      </c>
    </row>
    <row r="24" spans="2:11" ht="15.75" x14ac:dyDescent="0.25">
      <c r="B24" s="47" t="s">
        <v>57</v>
      </c>
      <c r="C24" s="47"/>
      <c r="D24" s="47"/>
      <c r="E24" s="47"/>
      <c r="F24" s="47"/>
      <c r="G24" s="47"/>
      <c r="H24" s="47"/>
      <c r="I24" s="48"/>
      <c r="J24" s="48"/>
      <c r="K24" s="48"/>
    </row>
    <row r="28" spans="2:11" x14ac:dyDescent="0.25">
      <c r="C28" s="1" t="s">
        <v>55</v>
      </c>
      <c r="D28" s="1" t="s">
        <v>56</v>
      </c>
      <c r="E28" s="1" t="s">
        <v>29</v>
      </c>
    </row>
    <row r="29" spans="2:11" x14ac:dyDescent="0.25">
      <c r="B29">
        <v>2013</v>
      </c>
      <c r="C29">
        <v>13500</v>
      </c>
      <c r="D29">
        <v>5500</v>
      </c>
      <c r="E29">
        <v>19000</v>
      </c>
    </row>
    <row r="30" spans="2:11" x14ac:dyDescent="0.25">
      <c r="B30">
        <v>2014</v>
      </c>
      <c r="C30">
        <v>19000</v>
      </c>
      <c r="D30">
        <v>6500</v>
      </c>
      <c r="E30">
        <v>25500</v>
      </c>
    </row>
    <row r="31" spans="2:11" x14ac:dyDescent="0.25">
      <c r="B31">
        <v>2015</v>
      </c>
      <c r="C31">
        <v>25000</v>
      </c>
      <c r="D31">
        <v>8000</v>
      </c>
      <c r="E31">
        <v>33000</v>
      </c>
    </row>
    <row r="32" spans="2:11" x14ac:dyDescent="0.25">
      <c r="B32">
        <v>2016</v>
      </c>
      <c r="C32">
        <v>30000</v>
      </c>
      <c r="D32">
        <v>10000</v>
      </c>
      <c r="E32">
        <v>40000</v>
      </c>
    </row>
    <row r="33" spans="2:5" x14ac:dyDescent="0.25">
      <c r="B33">
        <v>2017</v>
      </c>
      <c r="C33">
        <v>37000</v>
      </c>
      <c r="D33">
        <v>11000</v>
      </c>
      <c r="E33">
        <v>48000</v>
      </c>
    </row>
    <row r="34" spans="2:5" x14ac:dyDescent="0.25">
      <c r="B34">
        <v>2018</v>
      </c>
      <c r="C34">
        <v>59000</v>
      </c>
      <c r="D34">
        <v>0</v>
      </c>
      <c r="E34">
        <v>59000</v>
      </c>
    </row>
    <row r="35" spans="2:5" x14ac:dyDescent="0.25">
      <c r="B35">
        <v>2019</v>
      </c>
      <c r="C35">
        <v>68000</v>
      </c>
      <c r="D35">
        <v>0</v>
      </c>
      <c r="E35">
        <v>68000</v>
      </c>
    </row>
    <row r="36" spans="2:5" x14ac:dyDescent="0.25">
      <c r="B36">
        <v>2020</v>
      </c>
      <c r="C36">
        <v>60000</v>
      </c>
      <c r="D36">
        <v>20000</v>
      </c>
      <c r="E36">
        <v>80000</v>
      </c>
    </row>
    <row r="37" spans="2:5" x14ac:dyDescent="0.25">
      <c r="B37">
        <v>2021</v>
      </c>
      <c r="C37">
        <v>68000</v>
      </c>
      <c r="D37">
        <v>22000</v>
      </c>
      <c r="E37">
        <v>90000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N52"/>
  <sheetViews>
    <sheetView workbookViewId="0">
      <selection activeCell="E7" sqref="E7:N7"/>
    </sheetView>
  </sheetViews>
  <sheetFormatPr baseColWidth="10" defaultRowHeight="15" x14ac:dyDescent="0.25"/>
  <sheetData>
    <row r="5" spans="5:14" x14ac:dyDescent="0.25">
      <c r="E5" s="43" t="s">
        <v>74</v>
      </c>
    </row>
    <row r="7" spans="5:14" ht="15.75" x14ac:dyDescent="0.25">
      <c r="E7" s="47" t="s">
        <v>57</v>
      </c>
      <c r="F7" s="48"/>
      <c r="G7" s="48"/>
      <c r="H7" s="48"/>
      <c r="I7" s="48"/>
      <c r="J7" s="48"/>
      <c r="K7" s="48"/>
      <c r="L7" s="48"/>
      <c r="M7" s="48"/>
      <c r="N7" s="48"/>
    </row>
    <row r="30" spans="5:6" x14ac:dyDescent="0.25">
      <c r="E30" t="s">
        <v>75</v>
      </c>
      <c r="F30">
        <v>-500</v>
      </c>
    </row>
    <row r="31" spans="5:6" x14ac:dyDescent="0.25">
      <c r="F31">
        <v>-200</v>
      </c>
    </row>
    <row r="32" spans="5:6" x14ac:dyDescent="0.25">
      <c r="E32" t="s">
        <v>76</v>
      </c>
      <c r="F32">
        <v>550</v>
      </c>
    </row>
    <row r="33" spans="5:10" x14ac:dyDescent="0.25">
      <c r="F33">
        <v>-100</v>
      </c>
    </row>
    <row r="34" spans="5:10" x14ac:dyDescent="0.25">
      <c r="F34">
        <v>25</v>
      </c>
    </row>
    <row r="35" spans="5:10" x14ac:dyDescent="0.25">
      <c r="F35">
        <v>-210</v>
      </c>
    </row>
    <row r="36" spans="5:10" x14ac:dyDescent="0.25">
      <c r="F36">
        <v>-220</v>
      </c>
      <c r="J36" s="66" t="s">
        <v>84</v>
      </c>
    </row>
    <row r="37" spans="5:10" x14ac:dyDescent="0.25">
      <c r="F37">
        <v>-190</v>
      </c>
    </row>
    <row r="38" spans="5:10" x14ac:dyDescent="0.25">
      <c r="F38">
        <v>5</v>
      </c>
    </row>
    <row r="39" spans="5:10" x14ac:dyDescent="0.25">
      <c r="E39" t="s">
        <v>77</v>
      </c>
      <c r="F39">
        <v>-10</v>
      </c>
    </row>
    <row r="40" spans="5:10" x14ac:dyDescent="0.25">
      <c r="F40">
        <v>-30</v>
      </c>
    </row>
    <row r="41" spans="5:10" x14ac:dyDescent="0.25">
      <c r="F41">
        <v>90</v>
      </c>
    </row>
    <row r="42" spans="5:10" x14ac:dyDescent="0.25">
      <c r="F42">
        <v>190</v>
      </c>
    </row>
    <row r="43" spans="5:10" x14ac:dyDescent="0.25">
      <c r="F43">
        <v>100</v>
      </c>
    </row>
    <row r="44" spans="5:10" x14ac:dyDescent="0.25">
      <c r="F44">
        <v>-110</v>
      </c>
    </row>
    <row r="45" spans="5:10" x14ac:dyDescent="0.25">
      <c r="F45">
        <v>-190</v>
      </c>
    </row>
    <row r="46" spans="5:10" x14ac:dyDescent="0.25">
      <c r="F46">
        <v>30</v>
      </c>
    </row>
    <row r="47" spans="5:10" x14ac:dyDescent="0.25">
      <c r="E47" t="s">
        <v>78</v>
      </c>
      <c r="F47">
        <v>-270</v>
      </c>
    </row>
    <row r="48" spans="5:10" x14ac:dyDescent="0.25">
      <c r="E48" t="s">
        <v>80</v>
      </c>
      <c r="F48">
        <v>500</v>
      </c>
    </row>
    <row r="49" spans="5:6" x14ac:dyDescent="0.25">
      <c r="E49" t="s">
        <v>79</v>
      </c>
      <c r="F49">
        <v>1150</v>
      </c>
    </row>
    <row r="50" spans="5:6" x14ac:dyDescent="0.25">
      <c r="E50" t="s">
        <v>81</v>
      </c>
      <c r="F50">
        <v>900</v>
      </c>
    </row>
    <row r="51" spans="5:6" x14ac:dyDescent="0.25">
      <c r="E51" t="s">
        <v>82</v>
      </c>
      <c r="F51">
        <v>380</v>
      </c>
    </row>
    <row r="52" spans="5:6" x14ac:dyDescent="0.25">
      <c r="E52" t="s">
        <v>83</v>
      </c>
      <c r="F52">
        <v>600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363"/>
  <sheetViews>
    <sheetView workbookViewId="0">
      <selection activeCell="I330" sqref="I330"/>
    </sheetView>
  </sheetViews>
  <sheetFormatPr baseColWidth="10" defaultRowHeight="15" x14ac:dyDescent="0.25"/>
  <sheetData>
    <row r="3" spans="2:9" x14ac:dyDescent="0.25">
      <c r="B3" s="67">
        <v>44347</v>
      </c>
      <c r="C3" s="54" t="s">
        <v>129</v>
      </c>
      <c r="D3" s="54" t="s">
        <v>130</v>
      </c>
      <c r="E3" s="54" t="s">
        <v>131</v>
      </c>
      <c r="F3" s="54" t="s">
        <v>132</v>
      </c>
      <c r="G3" s="54" t="s">
        <v>132</v>
      </c>
    </row>
    <row r="4" spans="2:9" x14ac:dyDescent="0.25">
      <c r="B4" s="67">
        <v>44344</v>
      </c>
      <c r="C4" s="54" t="s">
        <v>133</v>
      </c>
      <c r="D4" s="54" t="s">
        <v>134</v>
      </c>
      <c r="E4" s="54" t="s">
        <v>135</v>
      </c>
      <c r="F4" s="54" t="s">
        <v>136</v>
      </c>
      <c r="G4" s="54" t="s">
        <v>137</v>
      </c>
      <c r="I4" s="43" t="s">
        <v>127</v>
      </c>
    </row>
    <row r="5" spans="2:9" x14ac:dyDescent="0.25">
      <c r="B5" s="67">
        <v>44343</v>
      </c>
      <c r="C5" s="54" t="s">
        <v>138</v>
      </c>
      <c r="D5" s="54" t="s">
        <v>139</v>
      </c>
      <c r="E5" s="54" t="s">
        <v>140</v>
      </c>
      <c r="F5" s="54" t="s">
        <v>141</v>
      </c>
      <c r="G5" s="54" t="s">
        <v>136</v>
      </c>
    </row>
    <row r="6" spans="2:9" x14ac:dyDescent="0.25">
      <c r="B6" s="67">
        <v>44342</v>
      </c>
      <c r="C6" s="54" t="s">
        <v>142</v>
      </c>
      <c r="D6" s="54" t="s">
        <v>143</v>
      </c>
      <c r="E6" s="54" t="s">
        <v>142</v>
      </c>
      <c r="F6" s="54" t="s">
        <v>144</v>
      </c>
      <c r="G6" s="54" t="s">
        <v>136</v>
      </c>
    </row>
    <row r="7" spans="2:9" x14ac:dyDescent="0.25">
      <c r="B7" s="67">
        <v>44341</v>
      </c>
      <c r="C7" s="54" t="s">
        <v>145</v>
      </c>
      <c r="D7" s="54" t="s">
        <v>146</v>
      </c>
      <c r="E7" s="54" t="s">
        <v>147</v>
      </c>
      <c r="F7" s="54" t="s">
        <v>148</v>
      </c>
      <c r="G7" s="54" t="s">
        <v>149</v>
      </c>
    </row>
    <row r="8" spans="2:9" x14ac:dyDescent="0.25">
      <c r="B8" s="67">
        <v>44340</v>
      </c>
      <c r="C8" s="54" t="s">
        <v>150</v>
      </c>
      <c r="D8" s="54" t="s">
        <v>151</v>
      </c>
      <c r="E8" s="54" t="s">
        <v>152</v>
      </c>
      <c r="F8" s="54" t="s">
        <v>138</v>
      </c>
      <c r="G8" s="54" t="s">
        <v>153</v>
      </c>
    </row>
    <row r="9" spans="2:9" x14ac:dyDescent="0.25">
      <c r="B9" s="67">
        <v>44337</v>
      </c>
      <c r="C9" s="54" t="s">
        <v>154</v>
      </c>
      <c r="D9" s="54" t="s">
        <v>155</v>
      </c>
      <c r="E9" s="54" t="s">
        <v>156</v>
      </c>
      <c r="F9" s="54" t="s">
        <v>157</v>
      </c>
      <c r="G9" s="54" t="s">
        <v>152</v>
      </c>
    </row>
    <row r="10" spans="2:9" x14ac:dyDescent="0.25">
      <c r="B10" s="67">
        <v>44336</v>
      </c>
      <c r="C10" s="54" t="s">
        <v>158</v>
      </c>
      <c r="D10" s="54" t="s">
        <v>102</v>
      </c>
      <c r="E10" s="54" t="s">
        <v>159</v>
      </c>
      <c r="F10" s="54" t="s">
        <v>160</v>
      </c>
      <c r="G10" s="54" t="s">
        <v>161</v>
      </c>
    </row>
    <row r="11" spans="2:9" x14ac:dyDescent="0.25">
      <c r="B11" s="67">
        <v>44335</v>
      </c>
      <c r="C11" s="54" t="s">
        <v>162</v>
      </c>
      <c r="D11" s="54" t="s">
        <v>163</v>
      </c>
      <c r="E11" s="54" t="s">
        <v>136</v>
      </c>
      <c r="F11" s="54" t="s">
        <v>164</v>
      </c>
      <c r="G11" s="54" t="s">
        <v>165</v>
      </c>
    </row>
    <row r="12" spans="2:9" x14ac:dyDescent="0.25">
      <c r="B12" s="67">
        <v>44334</v>
      </c>
      <c r="C12" s="54" t="s">
        <v>166</v>
      </c>
      <c r="D12" s="54" t="s">
        <v>167</v>
      </c>
      <c r="E12" s="54" t="s">
        <v>168</v>
      </c>
      <c r="F12" s="54" t="s">
        <v>162</v>
      </c>
      <c r="G12" s="54" t="s">
        <v>169</v>
      </c>
    </row>
    <row r="13" spans="2:9" x14ac:dyDescent="0.25">
      <c r="B13" s="67">
        <v>44333</v>
      </c>
      <c r="C13" s="54" t="s">
        <v>170</v>
      </c>
      <c r="D13" s="54" t="s">
        <v>171</v>
      </c>
      <c r="E13" s="54" t="s">
        <v>172</v>
      </c>
      <c r="F13" s="54" t="s">
        <v>173</v>
      </c>
      <c r="G13" s="54" t="s">
        <v>174</v>
      </c>
    </row>
    <row r="14" spans="2:9" x14ac:dyDescent="0.25">
      <c r="B14" s="67">
        <v>44330</v>
      </c>
      <c r="C14" s="54" t="s">
        <v>175</v>
      </c>
      <c r="D14" s="54" t="s">
        <v>176</v>
      </c>
      <c r="E14" s="54" t="s">
        <v>175</v>
      </c>
      <c r="F14" s="54" t="s">
        <v>177</v>
      </c>
      <c r="G14" s="54" t="s">
        <v>178</v>
      </c>
    </row>
    <row r="15" spans="2:9" x14ac:dyDescent="0.25">
      <c r="B15" s="67">
        <v>44329</v>
      </c>
      <c r="C15" s="54" t="s">
        <v>179</v>
      </c>
      <c r="D15" s="54" t="s">
        <v>180</v>
      </c>
      <c r="E15" s="54" t="s">
        <v>181</v>
      </c>
      <c r="F15" s="54" t="s">
        <v>182</v>
      </c>
      <c r="G15" s="54" t="s">
        <v>183</v>
      </c>
    </row>
    <row r="16" spans="2:9" x14ac:dyDescent="0.25">
      <c r="B16" s="67">
        <v>44328</v>
      </c>
      <c r="C16" s="54" t="s">
        <v>184</v>
      </c>
      <c r="D16" s="54" t="s">
        <v>185</v>
      </c>
      <c r="E16" s="54" t="s">
        <v>186</v>
      </c>
      <c r="F16" s="54" t="s">
        <v>169</v>
      </c>
      <c r="G16" s="54" t="s">
        <v>187</v>
      </c>
    </row>
    <row r="17" spans="2:12" x14ac:dyDescent="0.25">
      <c r="B17" s="67">
        <v>44327</v>
      </c>
      <c r="C17" s="54" t="s">
        <v>188</v>
      </c>
      <c r="D17" s="54" t="s">
        <v>189</v>
      </c>
      <c r="E17" s="54" t="s">
        <v>178</v>
      </c>
      <c r="F17" s="54" t="s">
        <v>190</v>
      </c>
      <c r="G17" s="54" t="s">
        <v>191</v>
      </c>
    </row>
    <row r="18" spans="2:12" x14ac:dyDescent="0.25">
      <c r="B18" s="67">
        <v>44326</v>
      </c>
      <c r="C18" s="54" t="s">
        <v>192</v>
      </c>
      <c r="D18" s="54" t="s">
        <v>139</v>
      </c>
      <c r="E18" s="54" t="s">
        <v>131</v>
      </c>
      <c r="F18" s="54" t="s">
        <v>193</v>
      </c>
      <c r="G18" s="54" t="s">
        <v>194</v>
      </c>
    </row>
    <row r="19" spans="2:12" x14ac:dyDescent="0.25">
      <c r="B19" s="67">
        <v>44323</v>
      </c>
      <c r="C19" s="54" t="s">
        <v>195</v>
      </c>
      <c r="D19" s="54" t="s">
        <v>196</v>
      </c>
      <c r="E19" s="54" t="s">
        <v>197</v>
      </c>
      <c r="F19" s="54" t="s">
        <v>198</v>
      </c>
      <c r="G19" s="54" t="s">
        <v>199</v>
      </c>
    </row>
    <row r="20" spans="2:12" x14ac:dyDescent="0.25">
      <c r="B20" s="67">
        <v>44322</v>
      </c>
      <c r="C20" s="54" t="s">
        <v>200</v>
      </c>
      <c r="D20" s="54" t="s">
        <v>201</v>
      </c>
      <c r="E20" s="54" t="s">
        <v>202</v>
      </c>
      <c r="F20" s="54" t="s">
        <v>186</v>
      </c>
      <c r="G20" s="54" t="s">
        <v>203</v>
      </c>
    </row>
    <row r="21" spans="2:12" x14ac:dyDescent="0.25">
      <c r="B21" s="67">
        <v>44321</v>
      </c>
      <c r="C21" s="54" t="s">
        <v>131</v>
      </c>
      <c r="D21" s="54" t="s">
        <v>204</v>
      </c>
      <c r="E21" s="54" t="s">
        <v>205</v>
      </c>
      <c r="F21" s="54" t="s">
        <v>206</v>
      </c>
      <c r="G21" s="54" t="s">
        <v>207</v>
      </c>
    </row>
    <row r="22" spans="2:12" x14ac:dyDescent="0.25">
      <c r="B22" s="67">
        <v>44320</v>
      </c>
      <c r="C22" s="54" t="s">
        <v>187</v>
      </c>
      <c r="D22" s="54" t="s">
        <v>208</v>
      </c>
      <c r="E22" s="54" t="s">
        <v>209</v>
      </c>
      <c r="F22" s="54" t="s">
        <v>210</v>
      </c>
      <c r="G22" s="54" t="s">
        <v>210</v>
      </c>
    </row>
    <row r="23" spans="2:12" x14ac:dyDescent="0.25">
      <c r="B23" s="67">
        <v>44319</v>
      </c>
      <c r="C23" s="54" t="s">
        <v>166</v>
      </c>
      <c r="D23" s="54" t="s">
        <v>211</v>
      </c>
      <c r="E23" s="54" t="s">
        <v>166</v>
      </c>
      <c r="F23" s="54" t="s">
        <v>212</v>
      </c>
      <c r="G23" s="54" t="s">
        <v>85</v>
      </c>
    </row>
    <row r="24" spans="2:12" x14ac:dyDescent="0.25">
      <c r="B24" s="67">
        <v>44316</v>
      </c>
      <c r="C24" s="54" t="s">
        <v>213</v>
      </c>
      <c r="D24" s="54" t="s">
        <v>214</v>
      </c>
      <c r="E24" s="54" t="s">
        <v>215</v>
      </c>
      <c r="F24" s="54" t="s">
        <v>216</v>
      </c>
      <c r="G24" s="54" t="s">
        <v>216</v>
      </c>
    </row>
    <row r="25" spans="2:12" x14ac:dyDescent="0.25">
      <c r="B25" s="67">
        <v>44315</v>
      </c>
      <c r="C25" s="54" t="s">
        <v>217</v>
      </c>
      <c r="D25" s="54" t="s">
        <v>218</v>
      </c>
      <c r="E25" s="54" t="s">
        <v>219</v>
      </c>
      <c r="F25" s="54" t="s">
        <v>220</v>
      </c>
      <c r="G25" s="54" t="s">
        <v>221</v>
      </c>
    </row>
    <row r="26" spans="2:12" x14ac:dyDescent="0.25">
      <c r="B26" s="67">
        <v>44314</v>
      </c>
      <c r="C26" s="54" t="s">
        <v>222</v>
      </c>
      <c r="D26" s="54" t="s">
        <v>223</v>
      </c>
      <c r="E26" s="54" t="s">
        <v>224</v>
      </c>
      <c r="F26" s="54" t="s">
        <v>225</v>
      </c>
      <c r="G26" s="54" t="s">
        <v>226</v>
      </c>
    </row>
    <row r="27" spans="2:12" x14ac:dyDescent="0.25">
      <c r="B27" s="67">
        <v>44313</v>
      </c>
      <c r="C27" s="54" t="s">
        <v>227</v>
      </c>
      <c r="D27" s="54" t="s">
        <v>228</v>
      </c>
      <c r="E27" s="54" t="s">
        <v>229</v>
      </c>
      <c r="F27" s="54" t="s">
        <v>230</v>
      </c>
      <c r="G27" s="54" t="s">
        <v>108</v>
      </c>
    </row>
    <row r="28" spans="2:12" x14ac:dyDescent="0.25">
      <c r="B28" s="67">
        <v>44312</v>
      </c>
      <c r="C28" s="54" t="s">
        <v>108</v>
      </c>
      <c r="D28" s="54" t="s">
        <v>231</v>
      </c>
      <c r="E28" s="54" t="s">
        <v>232</v>
      </c>
      <c r="F28" s="54" t="s">
        <v>233</v>
      </c>
      <c r="G28" s="54" t="s">
        <v>234</v>
      </c>
    </row>
    <row r="29" spans="2:12" x14ac:dyDescent="0.25">
      <c r="B29" s="67">
        <v>44309</v>
      </c>
      <c r="C29" s="54" t="s">
        <v>235</v>
      </c>
      <c r="D29" s="54" t="s">
        <v>236</v>
      </c>
      <c r="E29" s="54" t="s">
        <v>237</v>
      </c>
      <c r="F29" s="54" t="s">
        <v>91</v>
      </c>
      <c r="G29" s="54" t="s">
        <v>229</v>
      </c>
    </row>
    <row r="30" spans="2:12" x14ac:dyDescent="0.25">
      <c r="B30" s="67">
        <v>44308</v>
      </c>
      <c r="C30" s="54" t="s">
        <v>103</v>
      </c>
      <c r="D30" s="54" t="s">
        <v>238</v>
      </c>
      <c r="E30" s="54" t="s">
        <v>237</v>
      </c>
      <c r="F30" s="54" t="s">
        <v>239</v>
      </c>
      <c r="G30" s="54" t="s">
        <v>240</v>
      </c>
    </row>
    <row r="31" spans="2:12" x14ac:dyDescent="0.25">
      <c r="B31" s="67">
        <v>44307</v>
      </c>
      <c r="C31" s="54" t="s">
        <v>241</v>
      </c>
      <c r="D31" s="54" t="s">
        <v>116</v>
      </c>
      <c r="E31" s="54" t="s">
        <v>242</v>
      </c>
      <c r="F31" s="54" t="s">
        <v>111</v>
      </c>
      <c r="G31" s="54" t="s">
        <v>243</v>
      </c>
    </row>
    <row r="32" spans="2:12" x14ac:dyDescent="0.25">
      <c r="B32" s="67">
        <v>44306</v>
      </c>
      <c r="C32" s="54" t="s">
        <v>119</v>
      </c>
      <c r="D32" s="54" t="s">
        <v>244</v>
      </c>
      <c r="E32" s="54" t="s">
        <v>122</v>
      </c>
      <c r="F32" s="54" t="s">
        <v>112</v>
      </c>
      <c r="G32" s="54" t="s">
        <v>245</v>
      </c>
      <c r="L32" s="68" t="s">
        <v>128</v>
      </c>
    </row>
    <row r="33" spans="2:7" x14ac:dyDescent="0.25">
      <c r="B33" s="67">
        <v>44305</v>
      </c>
      <c r="C33" s="54" t="s">
        <v>110</v>
      </c>
      <c r="D33" s="54" t="s">
        <v>246</v>
      </c>
      <c r="E33" s="54" t="s">
        <v>247</v>
      </c>
      <c r="F33" s="54" t="s">
        <v>104</v>
      </c>
      <c r="G33" s="54" t="s">
        <v>104</v>
      </c>
    </row>
    <row r="34" spans="2:7" x14ac:dyDescent="0.25">
      <c r="B34" s="67">
        <v>44302</v>
      </c>
      <c r="C34" s="54" t="s">
        <v>240</v>
      </c>
      <c r="D34" s="54" t="s">
        <v>248</v>
      </c>
      <c r="E34" s="54" t="s">
        <v>249</v>
      </c>
      <c r="F34" s="54" t="s">
        <v>108</v>
      </c>
      <c r="G34" s="54" t="s">
        <v>250</v>
      </c>
    </row>
    <row r="35" spans="2:7" x14ac:dyDescent="0.25">
      <c r="B35" s="67">
        <v>44301</v>
      </c>
      <c r="C35" s="54" t="s">
        <v>251</v>
      </c>
      <c r="D35" s="54" t="s">
        <v>106</v>
      </c>
      <c r="E35" s="54" t="s">
        <v>252</v>
      </c>
      <c r="F35" s="54" t="s">
        <v>251</v>
      </c>
      <c r="G35" s="54" t="s">
        <v>253</v>
      </c>
    </row>
    <row r="36" spans="2:7" x14ac:dyDescent="0.25">
      <c r="B36" s="67">
        <v>44300</v>
      </c>
      <c r="C36" s="54" t="s">
        <v>254</v>
      </c>
      <c r="D36" s="54" t="s">
        <v>101</v>
      </c>
      <c r="E36" s="54" t="s">
        <v>247</v>
      </c>
      <c r="F36" s="54" t="s">
        <v>225</v>
      </c>
      <c r="G36" s="54" t="s">
        <v>247</v>
      </c>
    </row>
    <row r="37" spans="2:7" x14ac:dyDescent="0.25">
      <c r="B37" s="67">
        <v>44299</v>
      </c>
      <c r="C37" s="54" t="s">
        <v>255</v>
      </c>
      <c r="D37" s="54" t="s">
        <v>256</v>
      </c>
      <c r="E37" s="54" t="s">
        <v>257</v>
      </c>
      <c r="F37" s="54" t="s">
        <v>108</v>
      </c>
      <c r="G37" s="54" t="s">
        <v>109</v>
      </c>
    </row>
    <row r="38" spans="2:7" x14ac:dyDescent="0.25">
      <c r="B38" s="67">
        <v>44298</v>
      </c>
      <c r="C38" s="54" t="s">
        <v>258</v>
      </c>
      <c r="D38" s="54" t="s">
        <v>259</v>
      </c>
      <c r="E38" s="54" t="s">
        <v>260</v>
      </c>
      <c r="F38" s="54" t="s">
        <v>258</v>
      </c>
      <c r="G38" s="54" t="s">
        <v>261</v>
      </c>
    </row>
    <row r="39" spans="2:7" x14ac:dyDescent="0.25">
      <c r="B39" s="67">
        <v>44295</v>
      </c>
      <c r="C39" s="54" t="s">
        <v>262</v>
      </c>
      <c r="D39" s="54" t="s">
        <v>263</v>
      </c>
      <c r="E39" s="54" t="s">
        <v>264</v>
      </c>
      <c r="F39" s="54" t="s">
        <v>262</v>
      </c>
      <c r="G39" s="54" t="s">
        <v>265</v>
      </c>
    </row>
    <row r="40" spans="2:7" x14ac:dyDescent="0.25">
      <c r="B40" s="67">
        <v>44294</v>
      </c>
      <c r="C40" s="54" t="s">
        <v>266</v>
      </c>
      <c r="D40" s="54" t="s">
        <v>102</v>
      </c>
      <c r="E40" s="54" t="s">
        <v>264</v>
      </c>
      <c r="F40" s="54" t="s">
        <v>267</v>
      </c>
      <c r="G40" s="54" t="s">
        <v>265</v>
      </c>
    </row>
    <row r="41" spans="2:7" x14ac:dyDescent="0.25">
      <c r="B41" s="67">
        <v>44293</v>
      </c>
      <c r="C41" s="54" t="s">
        <v>268</v>
      </c>
      <c r="D41" s="54" t="s">
        <v>269</v>
      </c>
      <c r="E41" s="54" t="s">
        <v>270</v>
      </c>
      <c r="F41" s="54" t="s">
        <v>271</v>
      </c>
      <c r="G41" s="54" t="s">
        <v>86</v>
      </c>
    </row>
    <row r="42" spans="2:7" x14ac:dyDescent="0.25">
      <c r="B42" s="67">
        <v>44292</v>
      </c>
      <c r="C42" s="54" t="s">
        <v>272</v>
      </c>
      <c r="D42" s="54" t="s">
        <v>273</v>
      </c>
      <c r="E42" s="54" t="s">
        <v>274</v>
      </c>
      <c r="F42" s="54" t="s">
        <v>216</v>
      </c>
      <c r="G42" s="54" t="s">
        <v>261</v>
      </c>
    </row>
    <row r="43" spans="2:7" x14ac:dyDescent="0.25">
      <c r="B43" s="67">
        <v>44287</v>
      </c>
      <c r="C43" s="54" t="s">
        <v>275</v>
      </c>
      <c r="D43" s="54" t="s">
        <v>276</v>
      </c>
      <c r="E43" s="54" t="s">
        <v>260</v>
      </c>
      <c r="F43" s="54" t="s">
        <v>108</v>
      </c>
      <c r="G43" s="54" t="s">
        <v>277</v>
      </c>
    </row>
    <row r="44" spans="2:7" x14ac:dyDescent="0.25">
      <c r="B44" s="67">
        <v>44286</v>
      </c>
      <c r="C44" s="54" t="s">
        <v>104</v>
      </c>
      <c r="D44" s="54" t="s">
        <v>278</v>
      </c>
      <c r="E44" s="54" t="s">
        <v>279</v>
      </c>
      <c r="F44" s="54" t="s">
        <v>120</v>
      </c>
      <c r="G44" s="54" t="s">
        <v>229</v>
      </c>
    </row>
    <row r="45" spans="2:7" x14ac:dyDescent="0.25">
      <c r="B45" s="67">
        <v>44285</v>
      </c>
      <c r="C45" s="54" t="s">
        <v>124</v>
      </c>
      <c r="D45" s="54" t="s">
        <v>280</v>
      </c>
      <c r="E45" s="54" t="s">
        <v>281</v>
      </c>
      <c r="F45" s="54" t="s">
        <v>282</v>
      </c>
      <c r="G45" s="54" t="s">
        <v>105</v>
      </c>
    </row>
    <row r="46" spans="2:7" x14ac:dyDescent="0.25">
      <c r="B46" s="67">
        <v>44284</v>
      </c>
      <c r="C46" s="54" t="s">
        <v>283</v>
      </c>
      <c r="D46" s="54" t="s">
        <v>151</v>
      </c>
      <c r="E46" s="54" t="s">
        <v>89</v>
      </c>
      <c r="F46" s="54" t="s">
        <v>284</v>
      </c>
      <c r="G46" s="54" t="s">
        <v>100</v>
      </c>
    </row>
    <row r="47" spans="2:7" x14ac:dyDescent="0.25">
      <c r="B47" s="67">
        <v>44281</v>
      </c>
      <c r="C47" s="54" t="s">
        <v>285</v>
      </c>
      <c r="D47" s="54" t="s">
        <v>286</v>
      </c>
      <c r="E47" s="54" t="s">
        <v>253</v>
      </c>
      <c r="F47" s="54" t="s">
        <v>287</v>
      </c>
      <c r="G47" s="54" t="s">
        <v>123</v>
      </c>
    </row>
    <row r="48" spans="2:7" x14ac:dyDescent="0.25">
      <c r="B48" s="67">
        <v>44280</v>
      </c>
      <c r="C48" s="54" t="s">
        <v>124</v>
      </c>
      <c r="D48" s="54" t="s">
        <v>278</v>
      </c>
      <c r="E48" s="54" t="s">
        <v>225</v>
      </c>
      <c r="F48" s="54" t="s">
        <v>99</v>
      </c>
      <c r="G48" s="54" t="s">
        <v>105</v>
      </c>
    </row>
    <row r="49" spans="2:7" x14ac:dyDescent="0.25">
      <c r="B49" s="67">
        <v>44279</v>
      </c>
      <c r="C49" s="54" t="s">
        <v>229</v>
      </c>
      <c r="D49" s="54" t="s">
        <v>288</v>
      </c>
      <c r="E49" s="54" t="s">
        <v>279</v>
      </c>
      <c r="F49" s="54" t="s">
        <v>289</v>
      </c>
      <c r="G49" s="54" t="s">
        <v>88</v>
      </c>
    </row>
    <row r="50" spans="2:7" x14ac:dyDescent="0.25">
      <c r="B50" s="67">
        <v>44278</v>
      </c>
      <c r="C50" s="54" t="s">
        <v>115</v>
      </c>
      <c r="D50" s="54" t="s">
        <v>290</v>
      </c>
      <c r="E50" s="54" t="s">
        <v>250</v>
      </c>
      <c r="F50" s="54" t="s">
        <v>125</v>
      </c>
      <c r="G50" s="54" t="s">
        <v>250</v>
      </c>
    </row>
    <row r="51" spans="2:7" x14ac:dyDescent="0.25">
      <c r="B51" s="67">
        <v>44277</v>
      </c>
      <c r="C51" s="54" t="s">
        <v>253</v>
      </c>
      <c r="D51" s="54" t="s">
        <v>291</v>
      </c>
      <c r="E51" s="54" t="s">
        <v>292</v>
      </c>
      <c r="F51" s="54" t="s">
        <v>89</v>
      </c>
      <c r="G51" s="54" t="s">
        <v>292</v>
      </c>
    </row>
    <row r="52" spans="2:7" x14ac:dyDescent="0.25">
      <c r="B52" s="67">
        <v>44274</v>
      </c>
      <c r="C52" s="54" t="s">
        <v>293</v>
      </c>
      <c r="D52" s="54" t="s">
        <v>294</v>
      </c>
      <c r="E52" s="54" t="s">
        <v>266</v>
      </c>
      <c r="F52" s="54" t="s">
        <v>295</v>
      </c>
      <c r="G52" s="54" t="s">
        <v>266</v>
      </c>
    </row>
    <row r="53" spans="2:7" x14ac:dyDescent="0.25">
      <c r="B53" s="67">
        <v>44273</v>
      </c>
      <c r="C53" s="54" t="s">
        <v>296</v>
      </c>
      <c r="D53" s="54" t="s">
        <v>297</v>
      </c>
      <c r="E53" s="54" t="s">
        <v>150</v>
      </c>
      <c r="F53" s="54" t="s">
        <v>298</v>
      </c>
      <c r="G53" s="54" t="s">
        <v>144</v>
      </c>
    </row>
    <row r="54" spans="2:7" x14ac:dyDescent="0.25">
      <c r="B54" s="67">
        <v>44272</v>
      </c>
      <c r="C54" s="54" t="s">
        <v>299</v>
      </c>
      <c r="D54" s="54" t="s">
        <v>300</v>
      </c>
      <c r="E54" s="54" t="s">
        <v>301</v>
      </c>
      <c r="F54" s="54" t="s">
        <v>302</v>
      </c>
      <c r="G54" s="54" t="s">
        <v>149</v>
      </c>
    </row>
    <row r="55" spans="2:7" x14ac:dyDescent="0.25">
      <c r="B55" s="67">
        <v>44271</v>
      </c>
      <c r="C55" s="54" t="s">
        <v>149</v>
      </c>
      <c r="D55" s="54" t="s">
        <v>303</v>
      </c>
      <c r="E55" s="54" t="s">
        <v>304</v>
      </c>
      <c r="F55" s="54" t="s">
        <v>153</v>
      </c>
      <c r="G55" s="54" t="s">
        <v>152</v>
      </c>
    </row>
    <row r="56" spans="2:7" x14ac:dyDescent="0.25">
      <c r="B56" s="67">
        <v>44270</v>
      </c>
      <c r="C56" s="54" t="s">
        <v>153</v>
      </c>
      <c r="D56" s="54" t="s">
        <v>305</v>
      </c>
      <c r="E56" s="54" t="s">
        <v>183</v>
      </c>
      <c r="F56" s="54" t="s">
        <v>306</v>
      </c>
      <c r="G56" s="54" t="s">
        <v>215</v>
      </c>
    </row>
    <row r="57" spans="2:7" x14ac:dyDescent="0.25">
      <c r="B57" s="67">
        <v>44267</v>
      </c>
      <c r="C57" s="54" t="s">
        <v>299</v>
      </c>
      <c r="D57" s="54" t="s">
        <v>307</v>
      </c>
      <c r="E57" s="54" t="s">
        <v>299</v>
      </c>
      <c r="F57" s="54" t="s">
        <v>308</v>
      </c>
      <c r="G57" s="54" t="s">
        <v>272</v>
      </c>
    </row>
    <row r="58" spans="2:7" x14ac:dyDescent="0.25">
      <c r="B58" s="67">
        <v>44266</v>
      </c>
      <c r="C58" s="54" t="s">
        <v>309</v>
      </c>
      <c r="D58" s="54" t="s">
        <v>310</v>
      </c>
      <c r="E58" s="54" t="s">
        <v>311</v>
      </c>
      <c r="F58" s="54" t="s">
        <v>229</v>
      </c>
      <c r="G58" s="54" t="s">
        <v>312</v>
      </c>
    </row>
    <row r="59" spans="2:7" x14ac:dyDescent="0.25">
      <c r="B59" s="67">
        <v>44265</v>
      </c>
      <c r="C59" s="54" t="s">
        <v>221</v>
      </c>
      <c r="D59" s="54" t="s">
        <v>313</v>
      </c>
      <c r="E59" s="54" t="s">
        <v>314</v>
      </c>
      <c r="F59" s="54" t="s">
        <v>279</v>
      </c>
      <c r="G59" s="54" t="s">
        <v>281</v>
      </c>
    </row>
    <row r="60" spans="2:7" x14ac:dyDescent="0.25">
      <c r="B60" s="67">
        <v>44264</v>
      </c>
      <c r="C60" s="54" t="s">
        <v>216</v>
      </c>
      <c r="D60" s="54" t="s">
        <v>315</v>
      </c>
      <c r="E60" s="54" t="s">
        <v>85</v>
      </c>
      <c r="F60" s="54" t="s">
        <v>216</v>
      </c>
      <c r="G60" s="54" t="s">
        <v>316</v>
      </c>
    </row>
    <row r="61" spans="2:7" x14ac:dyDescent="0.25">
      <c r="B61" s="67">
        <v>44263</v>
      </c>
      <c r="C61" s="54" t="s">
        <v>309</v>
      </c>
      <c r="D61" s="54" t="s">
        <v>317</v>
      </c>
      <c r="E61" s="54" t="s">
        <v>318</v>
      </c>
      <c r="F61" s="54" t="s">
        <v>319</v>
      </c>
      <c r="G61" s="54" t="s">
        <v>260</v>
      </c>
    </row>
    <row r="62" spans="2:7" x14ac:dyDescent="0.25">
      <c r="B62" s="67">
        <v>44260</v>
      </c>
      <c r="C62" s="54" t="s">
        <v>320</v>
      </c>
      <c r="D62" s="54" t="s">
        <v>278</v>
      </c>
      <c r="E62" s="54" t="s">
        <v>321</v>
      </c>
      <c r="F62" s="54" t="s">
        <v>322</v>
      </c>
      <c r="G62" s="54" t="s">
        <v>323</v>
      </c>
    </row>
    <row r="63" spans="2:7" x14ac:dyDescent="0.25">
      <c r="B63" s="67">
        <v>44259</v>
      </c>
      <c r="C63" s="54" t="s">
        <v>262</v>
      </c>
      <c r="D63" s="54" t="s">
        <v>324</v>
      </c>
      <c r="E63" s="54" t="s">
        <v>85</v>
      </c>
      <c r="F63" s="54" t="s">
        <v>281</v>
      </c>
      <c r="G63" s="54" t="s">
        <v>262</v>
      </c>
    </row>
    <row r="64" spans="2:7" x14ac:dyDescent="0.25">
      <c r="B64" s="67">
        <v>44258</v>
      </c>
      <c r="C64" s="54" t="s">
        <v>325</v>
      </c>
      <c r="D64" s="54" t="s">
        <v>326</v>
      </c>
      <c r="E64" s="54" t="s">
        <v>327</v>
      </c>
      <c r="F64" s="54" t="s">
        <v>216</v>
      </c>
      <c r="G64" s="54" t="s">
        <v>216</v>
      </c>
    </row>
    <row r="65" spans="2:7" x14ac:dyDescent="0.25">
      <c r="B65" s="67">
        <v>44257</v>
      </c>
      <c r="C65" s="54" t="s">
        <v>216</v>
      </c>
      <c r="D65" s="54" t="s">
        <v>328</v>
      </c>
      <c r="E65" s="54" t="s">
        <v>296</v>
      </c>
      <c r="F65" s="54" t="s">
        <v>322</v>
      </c>
      <c r="G65" s="54" t="s">
        <v>329</v>
      </c>
    </row>
    <row r="66" spans="2:7" x14ac:dyDescent="0.25">
      <c r="B66" s="67">
        <v>44256</v>
      </c>
      <c r="C66" s="54" t="s">
        <v>266</v>
      </c>
      <c r="D66" s="54" t="s">
        <v>330</v>
      </c>
      <c r="E66" s="54" t="s">
        <v>270</v>
      </c>
      <c r="F66" s="54" t="s">
        <v>331</v>
      </c>
      <c r="G66" s="54" t="s">
        <v>293</v>
      </c>
    </row>
    <row r="67" spans="2:7" x14ac:dyDescent="0.25">
      <c r="B67" s="67">
        <v>44253</v>
      </c>
      <c r="C67" s="54" t="s">
        <v>308</v>
      </c>
      <c r="D67" s="54" t="s">
        <v>114</v>
      </c>
      <c r="E67" s="54" t="s">
        <v>298</v>
      </c>
      <c r="F67" s="54" t="s">
        <v>254</v>
      </c>
      <c r="G67" s="54" t="s">
        <v>332</v>
      </c>
    </row>
    <row r="68" spans="2:7" x14ac:dyDescent="0.25">
      <c r="B68" s="67">
        <v>44252</v>
      </c>
      <c r="C68" s="54" t="s">
        <v>293</v>
      </c>
      <c r="D68" s="54" t="s">
        <v>333</v>
      </c>
      <c r="E68" s="54" t="s">
        <v>144</v>
      </c>
      <c r="F68" s="54" t="s">
        <v>293</v>
      </c>
      <c r="G68" s="54" t="s">
        <v>334</v>
      </c>
    </row>
    <row r="69" spans="2:7" x14ac:dyDescent="0.25">
      <c r="B69" s="67">
        <v>44251</v>
      </c>
      <c r="C69" s="54" t="s">
        <v>298</v>
      </c>
      <c r="D69" s="54" t="s">
        <v>335</v>
      </c>
      <c r="E69" s="54" t="s">
        <v>334</v>
      </c>
      <c r="F69" s="54" t="s">
        <v>336</v>
      </c>
      <c r="G69" s="54" t="s">
        <v>293</v>
      </c>
    </row>
    <row r="70" spans="2:7" x14ac:dyDescent="0.25">
      <c r="B70" s="67">
        <v>44250</v>
      </c>
      <c r="C70" s="54" t="s">
        <v>216</v>
      </c>
      <c r="D70" s="54" t="s">
        <v>337</v>
      </c>
      <c r="E70" s="54" t="s">
        <v>325</v>
      </c>
      <c r="F70" s="54" t="s">
        <v>287</v>
      </c>
      <c r="G70" s="54" t="s">
        <v>287</v>
      </c>
    </row>
    <row r="71" spans="2:7" x14ac:dyDescent="0.25">
      <c r="B71" s="67">
        <v>44249</v>
      </c>
      <c r="C71" s="54" t="s">
        <v>338</v>
      </c>
      <c r="D71" s="54" t="s">
        <v>339</v>
      </c>
      <c r="E71" s="54" t="s">
        <v>338</v>
      </c>
      <c r="F71" s="54" t="s">
        <v>340</v>
      </c>
      <c r="G71" s="54" t="s">
        <v>341</v>
      </c>
    </row>
    <row r="72" spans="2:7" x14ac:dyDescent="0.25">
      <c r="B72" s="67">
        <v>44246</v>
      </c>
      <c r="C72" s="54" t="s">
        <v>342</v>
      </c>
      <c r="D72" s="54" t="s">
        <v>343</v>
      </c>
      <c r="E72" s="54" t="s">
        <v>344</v>
      </c>
      <c r="F72" s="54" t="s">
        <v>345</v>
      </c>
      <c r="G72" s="54" t="s">
        <v>346</v>
      </c>
    </row>
    <row r="73" spans="2:7" x14ac:dyDescent="0.25">
      <c r="B73" s="67">
        <v>44245</v>
      </c>
      <c r="C73" s="54" t="s">
        <v>347</v>
      </c>
      <c r="D73" s="54" t="s">
        <v>348</v>
      </c>
      <c r="E73" s="54" t="s">
        <v>349</v>
      </c>
      <c r="F73" s="54" t="s">
        <v>350</v>
      </c>
      <c r="G73" s="54" t="s">
        <v>349</v>
      </c>
    </row>
    <row r="74" spans="2:7" x14ac:dyDescent="0.25">
      <c r="B74" s="67">
        <v>44244</v>
      </c>
      <c r="C74" s="54" t="s">
        <v>351</v>
      </c>
      <c r="D74" s="54" t="s">
        <v>352</v>
      </c>
      <c r="E74" s="54" t="s">
        <v>353</v>
      </c>
      <c r="F74" s="54" t="s">
        <v>351</v>
      </c>
      <c r="G74" s="54" t="s">
        <v>354</v>
      </c>
    </row>
    <row r="75" spans="2:7" x14ac:dyDescent="0.25">
      <c r="B75" s="67">
        <v>44243</v>
      </c>
      <c r="C75" s="54" t="s">
        <v>355</v>
      </c>
      <c r="D75" s="54" t="s">
        <v>356</v>
      </c>
      <c r="E75" s="54" t="s">
        <v>100</v>
      </c>
      <c r="F75" s="54" t="s">
        <v>357</v>
      </c>
      <c r="G75" s="54" t="s">
        <v>358</v>
      </c>
    </row>
    <row r="76" spans="2:7" x14ac:dyDescent="0.25">
      <c r="B76" s="67">
        <v>44242</v>
      </c>
      <c r="C76" s="54" t="s">
        <v>359</v>
      </c>
      <c r="D76" s="54" t="s">
        <v>126</v>
      </c>
      <c r="E76" s="54" t="s">
        <v>100</v>
      </c>
      <c r="F76" s="54" t="s">
        <v>113</v>
      </c>
      <c r="G76" s="54" t="s">
        <v>234</v>
      </c>
    </row>
    <row r="77" spans="2:7" x14ac:dyDescent="0.25">
      <c r="B77" s="67">
        <v>44239</v>
      </c>
      <c r="C77" s="54" t="s">
        <v>359</v>
      </c>
      <c r="D77" s="54" t="s">
        <v>360</v>
      </c>
      <c r="E77" s="54" t="s">
        <v>361</v>
      </c>
      <c r="F77" s="54" t="s">
        <v>362</v>
      </c>
      <c r="G77" s="54" t="s">
        <v>105</v>
      </c>
    </row>
    <row r="78" spans="2:7" x14ac:dyDescent="0.25">
      <c r="B78" s="67">
        <v>44238</v>
      </c>
      <c r="C78" s="54" t="s">
        <v>361</v>
      </c>
      <c r="D78" s="54" t="s">
        <v>126</v>
      </c>
      <c r="E78" s="54" t="s">
        <v>249</v>
      </c>
      <c r="F78" s="54" t="s">
        <v>108</v>
      </c>
      <c r="G78" s="54" t="s">
        <v>250</v>
      </c>
    </row>
    <row r="79" spans="2:7" x14ac:dyDescent="0.25">
      <c r="B79" s="67">
        <v>44237</v>
      </c>
      <c r="C79" s="54" t="s">
        <v>361</v>
      </c>
      <c r="D79" s="54" t="s">
        <v>363</v>
      </c>
      <c r="E79" s="54" t="s">
        <v>322</v>
      </c>
      <c r="F79" s="54" t="s">
        <v>361</v>
      </c>
      <c r="G79" s="54" t="s">
        <v>319</v>
      </c>
    </row>
    <row r="80" spans="2:7" x14ac:dyDescent="0.25">
      <c r="B80" s="67">
        <v>44236</v>
      </c>
      <c r="C80" s="54" t="s">
        <v>254</v>
      </c>
      <c r="D80" s="54" t="s">
        <v>364</v>
      </c>
      <c r="E80" s="54" t="s">
        <v>311</v>
      </c>
      <c r="F80" s="54" t="s">
        <v>250</v>
      </c>
      <c r="G80" s="54" t="s">
        <v>329</v>
      </c>
    </row>
    <row r="81" spans="2:7" x14ac:dyDescent="0.25">
      <c r="B81" s="67">
        <v>44235</v>
      </c>
      <c r="C81" s="54" t="s">
        <v>321</v>
      </c>
      <c r="D81" s="54" t="s">
        <v>365</v>
      </c>
      <c r="E81" s="54" t="s">
        <v>298</v>
      </c>
      <c r="F81" s="54" t="s">
        <v>221</v>
      </c>
      <c r="G81" s="54" t="s">
        <v>312</v>
      </c>
    </row>
    <row r="82" spans="2:7" x14ac:dyDescent="0.25">
      <c r="B82" s="67">
        <v>44232</v>
      </c>
      <c r="C82" s="54" t="s">
        <v>332</v>
      </c>
      <c r="D82" s="54" t="s">
        <v>366</v>
      </c>
      <c r="E82" s="54" t="s">
        <v>224</v>
      </c>
      <c r="F82" s="54" t="s">
        <v>108</v>
      </c>
      <c r="G82" s="54" t="s">
        <v>277</v>
      </c>
    </row>
    <row r="83" spans="2:7" x14ac:dyDescent="0.25">
      <c r="B83" s="67">
        <v>44231</v>
      </c>
      <c r="C83" s="54" t="s">
        <v>108</v>
      </c>
      <c r="D83" s="54" t="s">
        <v>367</v>
      </c>
      <c r="E83" s="54" t="s">
        <v>253</v>
      </c>
      <c r="F83" s="54" t="s">
        <v>100</v>
      </c>
      <c r="G83" s="54" t="s">
        <v>108</v>
      </c>
    </row>
    <row r="84" spans="2:7" x14ac:dyDescent="0.25">
      <c r="B84" s="67">
        <v>44230</v>
      </c>
      <c r="C84" s="54" t="s">
        <v>105</v>
      </c>
      <c r="D84" s="54" t="s">
        <v>368</v>
      </c>
      <c r="E84" s="54" t="s">
        <v>253</v>
      </c>
      <c r="F84" s="54" t="s">
        <v>115</v>
      </c>
      <c r="G84" s="54" t="s">
        <v>295</v>
      </c>
    </row>
    <row r="85" spans="2:7" x14ac:dyDescent="0.25">
      <c r="B85" s="67">
        <v>44229</v>
      </c>
      <c r="C85" s="54" t="s">
        <v>283</v>
      </c>
      <c r="D85" s="54" t="s">
        <v>369</v>
      </c>
      <c r="E85" s="54" t="s">
        <v>277</v>
      </c>
      <c r="F85" s="54" t="s">
        <v>370</v>
      </c>
      <c r="G85" s="54" t="s">
        <v>371</v>
      </c>
    </row>
    <row r="86" spans="2:7" x14ac:dyDescent="0.25">
      <c r="B86" s="67">
        <v>44228</v>
      </c>
      <c r="C86" s="54" t="s">
        <v>372</v>
      </c>
      <c r="D86" s="54" t="s">
        <v>373</v>
      </c>
      <c r="E86" s="54" t="s">
        <v>374</v>
      </c>
      <c r="F86" s="54" t="s">
        <v>375</v>
      </c>
      <c r="G86" s="54" t="s">
        <v>376</v>
      </c>
    </row>
    <row r="87" spans="2:7" x14ac:dyDescent="0.25">
      <c r="B87" s="67">
        <v>44225</v>
      </c>
      <c r="C87" s="54" t="s">
        <v>347</v>
      </c>
      <c r="D87" s="54" t="s">
        <v>377</v>
      </c>
      <c r="E87" s="54" t="s">
        <v>378</v>
      </c>
      <c r="F87" s="54" t="s">
        <v>379</v>
      </c>
      <c r="G87" s="54" t="s">
        <v>380</v>
      </c>
    </row>
    <row r="88" spans="2:7" x14ac:dyDescent="0.25">
      <c r="B88" s="67">
        <v>44224</v>
      </c>
      <c r="C88" s="54" t="s">
        <v>99</v>
      </c>
      <c r="D88" s="54" t="s">
        <v>381</v>
      </c>
      <c r="E88" s="54" t="s">
        <v>88</v>
      </c>
      <c r="F88" s="54" t="s">
        <v>382</v>
      </c>
      <c r="G88" s="54" t="s">
        <v>383</v>
      </c>
    </row>
    <row r="89" spans="2:7" x14ac:dyDescent="0.25">
      <c r="B89" s="67">
        <v>44223</v>
      </c>
      <c r="C89" s="54" t="s">
        <v>384</v>
      </c>
      <c r="D89" s="54" t="s">
        <v>385</v>
      </c>
      <c r="E89" s="54" t="s">
        <v>386</v>
      </c>
      <c r="F89" s="54" t="s">
        <v>387</v>
      </c>
      <c r="G89" s="54" t="s">
        <v>341</v>
      </c>
    </row>
    <row r="90" spans="2:7" x14ac:dyDescent="0.25">
      <c r="B90" s="67">
        <v>44222</v>
      </c>
      <c r="C90" s="54" t="s">
        <v>388</v>
      </c>
      <c r="D90" s="54" t="s">
        <v>389</v>
      </c>
      <c r="E90" s="54" t="s">
        <v>390</v>
      </c>
      <c r="F90" s="54" t="s">
        <v>391</v>
      </c>
      <c r="G90" s="54" t="s">
        <v>392</v>
      </c>
    </row>
    <row r="91" spans="2:7" x14ac:dyDescent="0.25">
      <c r="B91" s="67">
        <v>44221</v>
      </c>
      <c r="C91" s="54" t="s">
        <v>391</v>
      </c>
      <c r="D91" s="54" t="s">
        <v>393</v>
      </c>
      <c r="E91" s="54" t="s">
        <v>394</v>
      </c>
      <c r="F91" s="54" t="s">
        <v>395</v>
      </c>
      <c r="G91" s="54" t="s">
        <v>396</v>
      </c>
    </row>
    <row r="92" spans="2:7" x14ac:dyDescent="0.25">
      <c r="B92" s="67">
        <v>44218</v>
      </c>
      <c r="C92" s="54" t="s">
        <v>397</v>
      </c>
      <c r="D92" s="54" t="s">
        <v>398</v>
      </c>
      <c r="E92" s="54" t="s">
        <v>350</v>
      </c>
      <c r="F92" s="54" t="s">
        <v>399</v>
      </c>
      <c r="G92" s="54" t="s">
        <v>350</v>
      </c>
    </row>
    <row r="93" spans="2:7" x14ac:dyDescent="0.25">
      <c r="B93" s="67">
        <v>44217</v>
      </c>
      <c r="C93" s="54" t="s">
        <v>347</v>
      </c>
      <c r="D93" s="54" t="s">
        <v>98</v>
      </c>
      <c r="E93" s="54" t="s">
        <v>95</v>
      </c>
      <c r="F93" s="54" t="s">
        <v>387</v>
      </c>
      <c r="G93" s="54" t="s">
        <v>390</v>
      </c>
    </row>
    <row r="94" spans="2:7" x14ac:dyDescent="0.25">
      <c r="B94" s="67">
        <v>44216</v>
      </c>
      <c r="C94" s="54" t="s">
        <v>400</v>
      </c>
      <c r="D94" s="54" t="s">
        <v>401</v>
      </c>
      <c r="E94" s="54" t="s">
        <v>349</v>
      </c>
      <c r="F94" s="54" t="s">
        <v>382</v>
      </c>
      <c r="G94" s="54" t="s">
        <v>402</v>
      </c>
    </row>
    <row r="95" spans="2:7" x14ac:dyDescent="0.25">
      <c r="B95" s="67">
        <v>44215</v>
      </c>
      <c r="C95" s="54" t="s">
        <v>347</v>
      </c>
      <c r="D95" s="54" t="s">
        <v>403</v>
      </c>
      <c r="E95" s="54" t="s">
        <v>404</v>
      </c>
      <c r="F95" s="54" t="s">
        <v>405</v>
      </c>
      <c r="G95" s="54" t="s">
        <v>406</v>
      </c>
    </row>
    <row r="96" spans="2:7" x14ac:dyDescent="0.25">
      <c r="B96" s="67">
        <v>44214</v>
      </c>
      <c r="C96" s="54" t="s">
        <v>407</v>
      </c>
      <c r="D96" s="54" t="s">
        <v>408</v>
      </c>
      <c r="E96" s="54" t="s">
        <v>409</v>
      </c>
      <c r="F96" s="54" t="s">
        <v>382</v>
      </c>
      <c r="G96" s="54" t="s">
        <v>410</v>
      </c>
    </row>
    <row r="97" spans="2:7" x14ac:dyDescent="0.25">
      <c r="B97" s="67">
        <v>44211</v>
      </c>
      <c r="C97" s="54" t="s">
        <v>411</v>
      </c>
      <c r="D97" s="54" t="s">
        <v>412</v>
      </c>
      <c r="E97" s="54" t="s">
        <v>411</v>
      </c>
      <c r="F97" s="54" t="s">
        <v>413</v>
      </c>
      <c r="G97" s="54" t="s">
        <v>410</v>
      </c>
    </row>
    <row r="98" spans="2:7" x14ac:dyDescent="0.25">
      <c r="B98" s="67">
        <v>44210</v>
      </c>
      <c r="C98" s="54" t="s">
        <v>349</v>
      </c>
      <c r="D98" s="54" t="s">
        <v>373</v>
      </c>
      <c r="E98" s="54" t="s">
        <v>349</v>
      </c>
      <c r="F98" s="54" t="s">
        <v>414</v>
      </c>
      <c r="G98" s="54" t="s">
        <v>415</v>
      </c>
    </row>
    <row r="99" spans="2:7" x14ac:dyDescent="0.25">
      <c r="B99" s="67">
        <v>44209</v>
      </c>
      <c r="C99" s="54" t="s">
        <v>382</v>
      </c>
      <c r="D99" s="54" t="s">
        <v>416</v>
      </c>
      <c r="E99" s="54" t="s">
        <v>417</v>
      </c>
      <c r="F99" s="54" t="s">
        <v>375</v>
      </c>
      <c r="G99" s="54" t="s">
        <v>406</v>
      </c>
    </row>
    <row r="100" spans="2:7" x14ac:dyDescent="0.25">
      <c r="B100" s="67">
        <v>44208</v>
      </c>
      <c r="C100" s="54" t="s">
        <v>418</v>
      </c>
      <c r="D100" s="54" t="s">
        <v>367</v>
      </c>
      <c r="E100" s="54" t="s">
        <v>372</v>
      </c>
      <c r="F100" s="54" t="s">
        <v>383</v>
      </c>
      <c r="G100" s="54" t="s">
        <v>383</v>
      </c>
    </row>
    <row r="101" spans="2:7" x14ac:dyDescent="0.25">
      <c r="B101" s="67">
        <v>44207</v>
      </c>
      <c r="C101" s="54" t="s">
        <v>402</v>
      </c>
      <c r="D101" s="54" t="s">
        <v>408</v>
      </c>
      <c r="E101" s="54" t="s">
        <v>97</v>
      </c>
      <c r="F101" s="54" t="s">
        <v>419</v>
      </c>
      <c r="G101" s="54" t="s">
        <v>404</v>
      </c>
    </row>
    <row r="102" spans="2:7" x14ac:dyDescent="0.25">
      <c r="B102" s="67">
        <v>44204</v>
      </c>
      <c r="C102" s="54" t="s">
        <v>420</v>
      </c>
      <c r="D102" s="54" t="s">
        <v>421</v>
      </c>
      <c r="E102" s="54" t="s">
        <v>422</v>
      </c>
      <c r="F102" s="54" t="s">
        <v>390</v>
      </c>
      <c r="G102" s="54" t="s">
        <v>370</v>
      </c>
    </row>
    <row r="103" spans="2:7" x14ac:dyDescent="0.25">
      <c r="B103" s="67">
        <v>44203</v>
      </c>
      <c r="C103" s="54" t="s">
        <v>423</v>
      </c>
      <c r="D103" s="54" t="s">
        <v>424</v>
      </c>
      <c r="E103" s="54" t="s">
        <v>88</v>
      </c>
      <c r="F103" s="54" t="s">
        <v>425</v>
      </c>
      <c r="G103" s="54" t="s">
        <v>88</v>
      </c>
    </row>
    <row r="104" spans="2:7" x14ac:dyDescent="0.25">
      <c r="B104" s="67">
        <v>44202</v>
      </c>
      <c r="C104" s="54" t="s">
        <v>90</v>
      </c>
      <c r="D104" s="54" t="s">
        <v>426</v>
      </c>
      <c r="E104" s="54" t="s">
        <v>427</v>
      </c>
      <c r="F104" s="54" t="s">
        <v>410</v>
      </c>
      <c r="G104" s="54" t="s">
        <v>118</v>
      </c>
    </row>
    <row r="105" spans="2:7" x14ac:dyDescent="0.25">
      <c r="B105" s="67">
        <v>44201</v>
      </c>
      <c r="C105" s="54" t="s">
        <v>289</v>
      </c>
      <c r="D105" s="54" t="s">
        <v>163</v>
      </c>
      <c r="E105" s="54" t="s">
        <v>104</v>
      </c>
      <c r="F105" s="54" t="s">
        <v>409</v>
      </c>
      <c r="G105" s="54" t="s">
        <v>90</v>
      </c>
    </row>
    <row r="106" spans="2:7" x14ac:dyDescent="0.25">
      <c r="B106" s="67">
        <v>44200</v>
      </c>
      <c r="C106" s="54" t="s">
        <v>428</v>
      </c>
      <c r="D106" s="54" t="s">
        <v>429</v>
      </c>
      <c r="E106" s="54" t="s">
        <v>430</v>
      </c>
      <c r="F106" s="54" t="s">
        <v>428</v>
      </c>
      <c r="G106" s="54" t="s">
        <v>270</v>
      </c>
    </row>
    <row r="107" spans="2:7" x14ac:dyDescent="0.25">
      <c r="B107" s="67">
        <v>44196</v>
      </c>
      <c r="C107" s="54" t="s">
        <v>293</v>
      </c>
      <c r="D107" s="54" t="s">
        <v>431</v>
      </c>
      <c r="E107" s="54" t="s">
        <v>293</v>
      </c>
      <c r="F107" s="54" t="s">
        <v>281</v>
      </c>
      <c r="G107" s="54" t="s">
        <v>221</v>
      </c>
    </row>
    <row r="108" spans="2:7" x14ac:dyDescent="0.25">
      <c r="B108" s="67">
        <v>44195</v>
      </c>
      <c r="C108" s="54" t="s">
        <v>432</v>
      </c>
      <c r="D108" s="54" t="s">
        <v>313</v>
      </c>
      <c r="E108" s="54" t="s">
        <v>224</v>
      </c>
      <c r="F108" s="54" t="s">
        <v>249</v>
      </c>
      <c r="G108" s="54" t="s">
        <v>221</v>
      </c>
    </row>
    <row r="109" spans="2:7" x14ac:dyDescent="0.25">
      <c r="B109" s="67">
        <v>44194</v>
      </c>
      <c r="C109" s="54" t="s">
        <v>323</v>
      </c>
      <c r="D109" s="54" t="s">
        <v>278</v>
      </c>
      <c r="E109" s="54" t="s">
        <v>314</v>
      </c>
      <c r="F109" s="54" t="s">
        <v>254</v>
      </c>
      <c r="G109" s="54" t="s">
        <v>320</v>
      </c>
    </row>
    <row r="110" spans="2:7" x14ac:dyDescent="0.25">
      <c r="B110" s="67">
        <v>44193</v>
      </c>
      <c r="C110" s="54" t="s">
        <v>312</v>
      </c>
      <c r="D110" s="54" t="s">
        <v>433</v>
      </c>
      <c r="E110" s="54" t="s">
        <v>260</v>
      </c>
      <c r="F110" s="54" t="s">
        <v>104</v>
      </c>
      <c r="G110" s="54" t="s">
        <v>277</v>
      </c>
    </row>
    <row r="111" spans="2:7" x14ac:dyDescent="0.25">
      <c r="B111" s="67">
        <v>44189</v>
      </c>
      <c r="C111" s="54" t="s">
        <v>100</v>
      </c>
      <c r="D111" s="54" t="s">
        <v>434</v>
      </c>
      <c r="E111" s="54" t="s">
        <v>250</v>
      </c>
      <c r="F111" s="54" t="s">
        <v>107</v>
      </c>
      <c r="G111" s="54" t="s">
        <v>89</v>
      </c>
    </row>
    <row r="112" spans="2:7" x14ac:dyDescent="0.25">
      <c r="B112" s="67">
        <v>44188</v>
      </c>
      <c r="C112" s="54" t="s">
        <v>89</v>
      </c>
      <c r="D112" s="54" t="s">
        <v>151</v>
      </c>
      <c r="E112" s="54" t="s">
        <v>435</v>
      </c>
      <c r="F112" s="54" t="s">
        <v>358</v>
      </c>
      <c r="G112" s="54" t="s">
        <v>282</v>
      </c>
    </row>
    <row r="113" spans="2:7" x14ac:dyDescent="0.25">
      <c r="B113" s="67">
        <v>44187</v>
      </c>
      <c r="C113" s="54" t="s">
        <v>283</v>
      </c>
      <c r="D113" s="54" t="s">
        <v>436</v>
      </c>
      <c r="E113" s="54" t="s">
        <v>282</v>
      </c>
      <c r="F113" s="54" t="s">
        <v>99</v>
      </c>
      <c r="G113" s="54" t="s">
        <v>284</v>
      </c>
    </row>
    <row r="114" spans="2:7" x14ac:dyDescent="0.25">
      <c r="B114" s="67">
        <v>44186</v>
      </c>
      <c r="C114" s="54" t="s">
        <v>284</v>
      </c>
      <c r="D114" s="54" t="s">
        <v>437</v>
      </c>
      <c r="E114" s="54" t="s">
        <v>117</v>
      </c>
      <c r="F114" s="54" t="s">
        <v>438</v>
      </c>
      <c r="G114" s="54" t="s">
        <v>88</v>
      </c>
    </row>
    <row r="115" spans="2:7" x14ac:dyDescent="0.25">
      <c r="B115" s="67">
        <v>44183</v>
      </c>
      <c r="C115" s="54" t="s">
        <v>229</v>
      </c>
      <c r="D115" s="54" t="s">
        <v>439</v>
      </c>
      <c r="E115" s="54" t="s">
        <v>213</v>
      </c>
      <c r="F115" s="54" t="s">
        <v>243</v>
      </c>
      <c r="G115" s="54" t="s">
        <v>213</v>
      </c>
    </row>
    <row r="116" spans="2:7" x14ac:dyDescent="0.25">
      <c r="B116" s="67">
        <v>44182</v>
      </c>
      <c r="C116" s="54" t="s">
        <v>440</v>
      </c>
      <c r="D116" s="54" t="s">
        <v>441</v>
      </c>
      <c r="E116" s="54" t="s">
        <v>298</v>
      </c>
      <c r="F116" s="54" t="s">
        <v>325</v>
      </c>
      <c r="G116" s="54" t="s">
        <v>266</v>
      </c>
    </row>
    <row r="117" spans="2:7" x14ac:dyDescent="0.25">
      <c r="B117" s="67">
        <v>44181</v>
      </c>
      <c r="C117" s="54" t="s">
        <v>314</v>
      </c>
      <c r="D117" s="54" t="s">
        <v>442</v>
      </c>
      <c r="E117" s="54" t="s">
        <v>443</v>
      </c>
      <c r="F117" s="54" t="s">
        <v>314</v>
      </c>
      <c r="G117" s="54" t="s">
        <v>321</v>
      </c>
    </row>
    <row r="118" spans="2:7" x14ac:dyDescent="0.25">
      <c r="B118" s="67">
        <v>44180</v>
      </c>
      <c r="C118" s="54" t="s">
        <v>86</v>
      </c>
      <c r="D118" s="54" t="s">
        <v>444</v>
      </c>
      <c r="E118" s="54" t="s">
        <v>314</v>
      </c>
      <c r="F118" s="54" t="s">
        <v>322</v>
      </c>
      <c r="G118" s="54" t="s">
        <v>320</v>
      </c>
    </row>
    <row r="119" spans="2:7" x14ac:dyDescent="0.25">
      <c r="B119" s="67">
        <v>44179</v>
      </c>
      <c r="C119" s="54" t="s">
        <v>320</v>
      </c>
      <c r="D119" s="54" t="s">
        <v>445</v>
      </c>
      <c r="E119" s="54" t="s">
        <v>298</v>
      </c>
      <c r="F119" s="54" t="s">
        <v>320</v>
      </c>
      <c r="G119" s="54" t="s">
        <v>321</v>
      </c>
    </row>
    <row r="120" spans="2:7" x14ac:dyDescent="0.25">
      <c r="B120" s="67">
        <v>44176</v>
      </c>
      <c r="C120" s="54" t="s">
        <v>260</v>
      </c>
      <c r="D120" s="54" t="s">
        <v>446</v>
      </c>
      <c r="E120" s="54" t="s">
        <v>86</v>
      </c>
      <c r="F120" s="54" t="s">
        <v>237</v>
      </c>
      <c r="G120" s="54" t="s">
        <v>86</v>
      </c>
    </row>
    <row r="121" spans="2:7" x14ac:dyDescent="0.25">
      <c r="B121" s="67">
        <v>44175</v>
      </c>
      <c r="C121" s="54" t="s">
        <v>320</v>
      </c>
      <c r="D121" s="54" t="s">
        <v>447</v>
      </c>
      <c r="E121" s="54" t="s">
        <v>327</v>
      </c>
      <c r="F121" s="54" t="s">
        <v>332</v>
      </c>
      <c r="G121" s="54" t="s">
        <v>302</v>
      </c>
    </row>
    <row r="122" spans="2:7" x14ac:dyDescent="0.25">
      <c r="B122" s="67">
        <v>44174</v>
      </c>
      <c r="C122" s="54" t="s">
        <v>86</v>
      </c>
      <c r="D122" s="54" t="s">
        <v>448</v>
      </c>
      <c r="E122" s="54" t="s">
        <v>449</v>
      </c>
      <c r="F122" s="54" t="s">
        <v>86</v>
      </c>
      <c r="G122" s="54" t="s">
        <v>443</v>
      </c>
    </row>
    <row r="123" spans="2:7" x14ac:dyDescent="0.25">
      <c r="B123" s="67">
        <v>44173</v>
      </c>
      <c r="C123" s="54" t="s">
        <v>450</v>
      </c>
      <c r="D123" s="54" t="s">
        <v>313</v>
      </c>
      <c r="E123" s="54" t="s">
        <v>296</v>
      </c>
      <c r="F123" s="54" t="s">
        <v>293</v>
      </c>
      <c r="G123" s="54" t="s">
        <v>85</v>
      </c>
    </row>
    <row r="124" spans="2:7" x14ac:dyDescent="0.25">
      <c r="B124" s="67">
        <v>44172</v>
      </c>
      <c r="C124" s="54" t="s">
        <v>85</v>
      </c>
      <c r="D124" s="54" t="s">
        <v>451</v>
      </c>
      <c r="E124" s="54" t="s">
        <v>452</v>
      </c>
      <c r="F124" s="54" t="s">
        <v>293</v>
      </c>
      <c r="G124" s="54" t="s">
        <v>452</v>
      </c>
    </row>
    <row r="125" spans="2:7" x14ac:dyDescent="0.25">
      <c r="B125" s="67">
        <v>44169</v>
      </c>
      <c r="C125" s="54" t="s">
        <v>452</v>
      </c>
      <c r="D125" s="54" t="s">
        <v>453</v>
      </c>
      <c r="E125" s="54" t="s">
        <v>153</v>
      </c>
      <c r="F125" s="54" t="s">
        <v>86</v>
      </c>
      <c r="G125" s="54" t="s">
        <v>86</v>
      </c>
    </row>
    <row r="126" spans="2:7" x14ac:dyDescent="0.25">
      <c r="B126" s="67">
        <v>44168</v>
      </c>
      <c r="C126" s="54" t="s">
        <v>325</v>
      </c>
      <c r="D126" s="54" t="s">
        <v>126</v>
      </c>
      <c r="E126" s="54" t="s">
        <v>270</v>
      </c>
      <c r="F126" s="54" t="s">
        <v>262</v>
      </c>
      <c r="G126" s="54" t="s">
        <v>329</v>
      </c>
    </row>
    <row r="127" spans="2:7" x14ac:dyDescent="0.25">
      <c r="B127" s="67">
        <v>44167</v>
      </c>
      <c r="C127" s="54" t="s">
        <v>325</v>
      </c>
      <c r="D127" s="54" t="s">
        <v>454</v>
      </c>
      <c r="E127" s="54" t="s">
        <v>311</v>
      </c>
      <c r="F127" s="54" t="s">
        <v>331</v>
      </c>
      <c r="G127" s="54" t="s">
        <v>86</v>
      </c>
    </row>
    <row r="128" spans="2:7" x14ac:dyDescent="0.25">
      <c r="B128" s="67">
        <v>44166</v>
      </c>
      <c r="C128" s="54" t="s">
        <v>316</v>
      </c>
      <c r="D128" s="54" t="s">
        <v>313</v>
      </c>
      <c r="E128" s="54" t="s">
        <v>452</v>
      </c>
      <c r="F128" s="54" t="s">
        <v>322</v>
      </c>
      <c r="G128" s="54" t="s">
        <v>260</v>
      </c>
    </row>
    <row r="129" spans="2:7" x14ac:dyDescent="0.25">
      <c r="B129" s="67">
        <v>44165</v>
      </c>
      <c r="C129" s="54" t="s">
        <v>272</v>
      </c>
      <c r="D129" s="54" t="s">
        <v>455</v>
      </c>
      <c r="E129" s="54" t="s">
        <v>449</v>
      </c>
      <c r="F129" s="54" t="s">
        <v>325</v>
      </c>
      <c r="G129" s="54" t="s">
        <v>452</v>
      </c>
    </row>
    <row r="130" spans="2:7" x14ac:dyDescent="0.25">
      <c r="B130" s="67">
        <v>44162</v>
      </c>
      <c r="C130" s="54" t="s">
        <v>215</v>
      </c>
      <c r="D130" s="54" t="s">
        <v>155</v>
      </c>
      <c r="E130" s="54" t="s">
        <v>456</v>
      </c>
      <c r="F130" s="54" t="s">
        <v>302</v>
      </c>
      <c r="G130" s="54" t="s">
        <v>457</v>
      </c>
    </row>
    <row r="131" spans="2:7" x14ac:dyDescent="0.25">
      <c r="B131" s="67">
        <v>44161</v>
      </c>
      <c r="C131" s="54" t="s">
        <v>456</v>
      </c>
      <c r="D131" s="54" t="s">
        <v>458</v>
      </c>
      <c r="E131" s="54" t="s">
        <v>137</v>
      </c>
      <c r="F131" s="54" t="s">
        <v>144</v>
      </c>
      <c r="G131" s="54" t="s">
        <v>165</v>
      </c>
    </row>
    <row r="132" spans="2:7" x14ac:dyDescent="0.25">
      <c r="B132" s="67">
        <v>44160</v>
      </c>
      <c r="C132" s="54" t="s">
        <v>148</v>
      </c>
      <c r="D132" s="54" t="s">
        <v>459</v>
      </c>
      <c r="E132" s="54" t="s">
        <v>460</v>
      </c>
      <c r="F132" s="54" t="s">
        <v>461</v>
      </c>
      <c r="G132" s="54" t="s">
        <v>462</v>
      </c>
    </row>
    <row r="133" spans="2:7" x14ac:dyDescent="0.25">
      <c r="B133" s="67">
        <v>44159</v>
      </c>
      <c r="C133" s="54" t="s">
        <v>463</v>
      </c>
      <c r="D133" s="54" t="s">
        <v>223</v>
      </c>
      <c r="E133" s="54" t="s">
        <v>464</v>
      </c>
      <c r="F133" s="54" t="s">
        <v>465</v>
      </c>
      <c r="G133" s="54" t="s">
        <v>463</v>
      </c>
    </row>
    <row r="134" spans="2:7" x14ac:dyDescent="0.25">
      <c r="B134" s="67">
        <v>44158</v>
      </c>
      <c r="C134" s="54" t="s">
        <v>466</v>
      </c>
      <c r="D134" s="54" t="s">
        <v>467</v>
      </c>
      <c r="E134" s="54" t="s">
        <v>468</v>
      </c>
      <c r="F134" s="54" t="s">
        <v>177</v>
      </c>
      <c r="G134" s="54" t="s">
        <v>469</v>
      </c>
    </row>
    <row r="135" spans="2:7" x14ac:dyDescent="0.25">
      <c r="B135" s="67">
        <v>44155</v>
      </c>
      <c r="C135" s="54" t="s">
        <v>188</v>
      </c>
      <c r="D135" s="54" t="s">
        <v>470</v>
      </c>
      <c r="E135" s="54" t="s">
        <v>471</v>
      </c>
      <c r="F135" s="54" t="s">
        <v>472</v>
      </c>
      <c r="G135" s="54" t="s">
        <v>168</v>
      </c>
    </row>
    <row r="136" spans="2:7" x14ac:dyDescent="0.25">
      <c r="B136" s="67">
        <v>44154</v>
      </c>
      <c r="C136" s="54" t="s">
        <v>473</v>
      </c>
      <c r="D136" s="54" t="s">
        <v>474</v>
      </c>
      <c r="E136" s="54" t="s">
        <v>207</v>
      </c>
      <c r="F136" s="54" t="s">
        <v>152</v>
      </c>
      <c r="G136" s="54" t="s">
        <v>475</v>
      </c>
    </row>
    <row r="137" spans="2:7" x14ac:dyDescent="0.25">
      <c r="B137" s="67">
        <v>44153</v>
      </c>
      <c r="C137" s="54" t="s">
        <v>471</v>
      </c>
      <c r="D137" s="54" t="s">
        <v>476</v>
      </c>
      <c r="E137" s="54" t="s">
        <v>172</v>
      </c>
      <c r="F137" s="54" t="s">
        <v>477</v>
      </c>
      <c r="G137" s="54" t="s">
        <v>465</v>
      </c>
    </row>
    <row r="138" spans="2:7" x14ac:dyDescent="0.25">
      <c r="B138" s="67">
        <v>44152</v>
      </c>
      <c r="C138" s="54" t="s">
        <v>463</v>
      </c>
      <c r="D138" s="54" t="s">
        <v>478</v>
      </c>
      <c r="E138" s="54" t="s">
        <v>197</v>
      </c>
      <c r="F138" s="54" t="s">
        <v>479</v>
      </c>
      <c r="G138" s="54" t="s">
        <v>460</v>
      </c>
    </row>
    <row r="139" spans="2:7" x14ac:dyDescent="0.25">
      <c r="B139" s="67">
        <v>44151</v>
      </c>
      <c r="C139" s="54" t="s">
        <v>480</v>
      </c>
      <c r="D139" s="54" t="s">
        <v>481</v>
      </c>
      <c r="E139" s="54" t="s">
        <v>482</v>
      </c>
      <c r="F139" s="54" t="s">
        <v>457</v>
      </c>
      <c r="G139" s="54" t="s">
        <v>483</v>
      </c>
    </row>
    <row r="140" spans="2:7" x14ac:dyDescent="0.25">
      <c r="B140" s="67">
        <v>44148</v>
      </c>
      <c r="C140" s="54" t="s">
        <v>440</v>
      </c>
      <c r="D140" s="54" t="s">
        <v>484</v>
      </c>
      <c r="E140" s="54" t="s">
        <v>485</v>
      </c>
      <c r="F140" s="54" t="s">
        <v>336</v>
      </c>
      <c r="G140" s="54" t="s">
        <v>266</v>
      </c>
    </row>
    <row r="141" spans="2:7" x14ac:dyDescent="0.25">
      <c r="B141" s="67">
        <v>44147</v>
      </c>
      <c r="C141" s="54" t="s">
        <v>486</v>
      </c>
      <c r="D141" s="54" t="s">
        <v>393</v>
      </c>
      <c r="E141" s="54" t="s">
        <v>165</v>
      </c>
      <c r="F141" s="54" t="s">
        <v>224</v>
      </c>
      <c r="G141" s="54" t="s">
        <v>487</v>
      </c>
    </row>
    <row r="142" spans="2:7" x14ac:dyDescent="0.25">
      <c r="B142" s="67">
        <v>44146</v>
      </c>
      <c r="C142" s="54" t="s">
        <v>153</v>
      </c>
      <c r="D142" s="54" t="s">
        <v>488</v>
      </c>
      <c r="E142" s="54" t="s">
        <v>489</v>
      </c>
      <c r="F142" s="54" t="s">
        <v>334</v>
      </c>
      <c r="G142" s="54" t="s">
        <v>206</v>
      </c>
    </row>
    <row r="143" spans="2:7" x14ac:dyDescent="0.25">
      <c r="B143" s="67">
        <v>44145</v>
      </c>
      <c r="C143" s="54" t="s">
        <v>490</v>
      </c>
      <c r="D143" s="54" t="s">
        <v>491</v>
      </c>
      <c r="E143" s="54" t="s">
        <v>492</v>
      </c>
      <c r="F143" s="54" t="s">
        <v>230</v>
      </c>
      <c r="G143" s="54" t="s">
        <v>320</v>
      </c>
    </row>
    <row r="144" spans="2:7" x14ac:dyDescent="0.25">
      <c r="B144" s="67">
        <v>44144</v>
      </c>
      <c r="C144" s="54" t="s">
        <v>443</v>
      </c>
      <c r="D144" s="54" t="s">
        <v>493</v>
      </c>
      <c r="E144" s="54" t="s">
        <v>494</v>
      </c>
      <c r="F144" s="54" t="s">
        <v>495</v>
      </c>
      <c r="G144" s="54" t="s">
        <v>496</v>
      </c>
    </row>
    <row r="145" spans="2:7" x14ac:dyDescent="0.25">
      <c r="B145" s="67">
        <v>44141</v>
      </c>
      <c r="C145" s="54" t="s">
        <v>497</v>
      </c>
      <c r="D145" s="54" t="s">
        <v>498</v>
      </c>
      <c r="E145" s="54" t="s">
        <v>499</v>
      </c>
      <c r="F145" s="54" t="s">
        <v>500</v>
      </c>
      <c r="G145" s="54" t="s">
        <v>501</v>
      </c>
    </row>
    <row r="146" spans="2:7" x14ac:dyDescent="0.25">
      <c r="B146" s="67">
        <v>44140</v>
      </c>
      <c r="C146" s="54" t="s">
        <v>502</v>
      </c>
      <c r="D146" s="54" t="s">
        <v>503</v>
      </c>
      <c r="E146" s="54" t="s">
        <v>504</v>
      </c>
      <c r="F146" s="54" t="s">
        <v>505</v>
      </c>
      <c r="G146" s="54" t="s">
        <v>506</v>
      </c>
    </row>
    <row r="147" spans="2:7" x14ac:dyDescent="0.25">
      <c r="B147" s="67">
        <v>44139</v>
      </c>
      <c r="C147" s="54" t="s">
        <v>507</v>
      </c>
      <c r="D147" s="54" t="s">
        <v>508</v>
      </c>
      <c r="E147" s="54" t="s">
        <v>499</v>
      </c>
      <c r="F147" s="54" t="s">
        <v>509</v>
      </c>
      <c r="G147" s="54" t="s">
        <v>510</v>
      </c>
    </row>
    <row r="148" spans="2:7" x14ac:dyDescent="0.25">
      <c r="B148" s="67">
        <v>44138</v>
      </c>
      <c r="C148" s="54" t="s">
        <v>499</v>
      </c>
      <c r="D148" s="54" t="s">
        <v>511</v>
      </c>
      <c r="E148" s="54" t="s">
        <v>512</v>
      </c>
      <c r="F148" s="54" t="s">
        <v>513</v>
      </c>
      <c r="G148" s="54" t="s">
        <v>513</v>
      </c>
    </row>
    <row r="149" spans="2:7" x14ac:dyDescent="0.25">
      <c r="B149" s="67">
        <v>44137</v>
      </c>
      <c r="C149" s="54" t="s">
        <v>514</v>
      </c>
      <c r="D149" s="54" t="s">
        <v>515</v>
      </c>
      <c r="E149" s="54" t="s">
        <v>514</v>
      </c>
      <c r="F149" s="54" t="s">
        <v>516</v>
      </c>
      <c r="G149" s="54" t="s">
        <v>517</v>
      </c>
    </row>
    <row r="150" spans="2:7" x14ac:dyDescent="0.25">
      <c r="B150" s="67">
        <v>44134</v>
      </c>
      <c r="C150" s="54" t="s">
        <v>518</v>
      </c>
      <c r="D150" s="54" t="s">
        <v>519</v>
      </c>
      <c r="E150" s="54" t="s">
        <v>518</v>
      </c>
      <c r="F150" s="54" t="s">
        <v>520</v>
      </c>
      <c r="G150" s="54" t="s">
        <v>521</v>
      </c>
    </row>
    <row r="151" spans="2:7" x14ac:dyDescent="0.25">
      <c r="B151" s="67">
        <v>44133</v>
      </c>
      <c r="C151" s="54" t="s">
        <v>522</v>
      </c>
      <c r="D151" s="54" t="s">
        <v>523</v>
      </c>
      <c r="E151" s="54" t="s">
        <v>524</v>
      </c>
      <c r="F151" s="54" t="s">
        <v>525</v>
      </c>
      <c r="G151" s="54" t="s">
        <v>526</v>
      </c>
    </row>
    <row r="152" spans="2:7" x14ac:dyDescent="0.25">
      <c r="B152" s="67">
        <v>44132</v>
      </c>
      <c r="C152" s="54" t="s">
        <v>527</v>
      </c>
      <c r="D152" s="54" t="s">
        <v>528</v>
      </c>
      <c r="E152" s="54" t="s">
        <v>529</v>
      </c>
      <c r="F152" s="54" t="s">
        <v>530</v>
      </c>
      <c r="G152" s="54" t="s">
        <v>529</v>
      </c>
    </row>
    <row r="153" spans="2:7" x14ac:dyDescent="0.25">
      <c r="B153" s="67">
        <v>44131</v>
      </c>
      <c r="C153" s="54" t="s">
        <v>531</v>
      </c>
      <c r="D153" s="54" t="s">
        <v>532</v>
      </c>
      <c r="E153" s="54" t="s">
        <v>533</v>
      </c>
      <c r="F153" s="54" t="s">
        <v>534</v>
      </c>
      <c r="G153" s="54" t="s">
        <v>535</v>
      </c>
    </row>
    <row r="154" spans="2:7" x14ac:dyDescent="0.25">
      <c r="B154" s="67">
        <v>44130</v>
      </c>
      <c r="C154" s="54" t="s">
        <v>536</v>
      </c>
      <c r="D154" s="54" t="s">
        <v>537</v>
      </c>
      <c r="E154" s="54" t="s">
        <v>538</v>
      </c>
      <c r="F154" s="54" t="s">
        <v>539</v>
      </c>
      <c r="G154" s="54" t="s">
        <v>538</v>
      </c>
    </row>
    <row r="155" spans="2:7" x14ac:dyDescent="0.25">
      <c r="B155" s="67">
        <v>44127</v>
      </c>
      <c r="C155" s="54" t="s">
        <v>540</v>
      </c>
      <c r="D155" s="54" t="s">
        <v>541</v>
      </c>
      <c r="E155" s="54" t="s">
        <v>540</v>
      </c>
      <c r="F155" s="54" t="s">
        <v>542</v>
      </c>
      <c r="G155" s="54" t="s">
        <v>542</v>
      </c>
    </row>
    <row r="156" spans="2:7" x14ac:dyDescent="0.25">
      <c r="B156" s="67">
        <v>44126</v>
      </c>
      <c r="C156" s="54" t="s">
        <v>543</v>
      </c>
      <c r="D156" s="54" t="s">
        <v>544</v>
      </c>
      <c r="E156" s="54" t="s">
        <v>545</v>
      </c>
      <c r="F156" s="54" t="s">
        <v>546</v>
      </c>
      <c r="G156" s="54" t="s">
        <v>547</v>
      </c>
    </row>
    <row r="157" spans="2:7" x14ac:dyDescent="0.25">
      <c r="B157" s="67">
        <v>44125</v>
      </c>
      <c r="C157" s="54" t="s">
        <v>548</v>
      </c>
      <c r="D157" s="54" t="s">
        <v>549</v>
      </c>
      <c r="E157" s="54" t="s">
        <v>550</v>
      </c>
      <c r="F157" s="54" t="s">
        <v>497</v>
      </c>
      <c r="G157" s="54" t="s">
        <v>551</v>
      </c>
    </row>
    <row r="158" spans="2:7" x14ac:dyDescent="0.25">
      <c r="B158" s="67">
        <v>44124</v>
      </c>
      <c r="C158" s="54" t="s">
        <v>551</v>
      </c>
      <c r="D158" s="54" t="s">
        <v>552</v>
      </c>
      <c r="E158" s="54" t="s">
        <v>507</v>
      </c>
      <c r="F158" s="54" t="s">
        <v>553</v>
      </c>
      <c r="G158" s="54" t="s">
        <v>554</v>
      </c>
    </row>
    <row r="159" spans="2:7" x14ac:dyDescent="0.25">
      <c r="B159" s="67">
        <v>44123</v>
      </c>
      <c r="C159" s="54" t="s">
        <v>555</v>
      </c>
      <c r="D159" s="54" t="s">
        <v>556</v>
      </c>
      <c r="E159" s="54" t="s">
        <v>557</v>
      </c>
      <c r="F159" s="54" t="s">
        <v>558</v>
      </c>
      <c r="G159" s="54" t="s">
        <v>516</v>
      </c>
    </row>
    <row r="160" spans="2:7" x14ac:dyDescent="0.25">
      <c r="B160" s="67">
        <v>44120</v>
      </c>
      <c r="C160" s="54" t="s">
        <v>559</v>
      </c>
      <c r="D160" s="54" t="s">
        <v>560</v>
      </c>
      <c r="E160" s="54" t="s">
        <v>561</v>
      </c>
      <c r="F160" s="54" t="s">
        <v>562</v>
      </c>
      <c r="G160" s="54" t="s">
        <v>563</v>
      </c>
    </row>
    <row r="161" spans="2:7" x14ac:dyDescent="0.25">
      <c r="B161" s="67">
        <v>44119</v>
      </c>
      <c r="C161" s="54" t="s">
        <v>564</v>
      </c>
      <c r="D161" s="54" t="s">
        <v>565</v>
      </c>
      <c r="E161" s="54" t="s">
        <v>522</v>
      </c>
      <c r="F161" s="54" t="s">
        <v>566</v>
      </c>
      <c r="G161" s="54" t="s">
        <v>522</v>
      </c>
    </row>
    <row r="162" spans="2:7" x14ac:dyDescent="0.25">
      <c r="B162" s="67">
        <v>44118</v>
      </c>
      <c r="C162" s="54" t="s">
        <v>567</v>
      </c>
      <c r="D162" s="54" t="s">
        <v>568</v>
      </c>
      <c r="E162" s="54" t="s">
        <v>569</v>
      </c>
      <c r="F162" s="54" t="s">
        <v>527</v>
      </c>
      <c r="G162" s="54" t="s">
        <v>570</v>
      </c>
    </row>
    <row r="163" spans="2:7" x14ac:dyDescent="0.25">
      <c r="B163" s="67">
        <v>44117</v>
      </c>
      <c r="C163" s="54" t="s">
        <v>571</v>
      </c>
      <c r="D163" s="54" t="s">
        <v>572</v>
      </c>
      <c r="E163" s="54" t="s">
        <v>573</v>
      </c>
      <c r="F163" s="54" t="s">
        <v>516</v>
      </c>
      <c r="G163" s="54" t="s">
        <v>574</v>
      </c>
    </row>
    <row r="164" spans="2:7" x14ac:dyDescent="0.25">
      <c r="B164" s="67">
        <v>44116</v>
      </c>
      <c r="C164" s="54" t="s">
        <v>575</v>
      </c>
      <c r="D164" s="54" t="s">
        <v>294</v>
      </c>
      <c r="E164" s="54" t="s">
        <v>495</v>
      </c>
      <c r="F164" s="54" t="s">
        <v>576</v>
      </c>
      <c r="G164" s="54" t="s">
        <v>577</v>
      </c>
    </row>
    <row r="165" spans="2:7" x14ac:dyDescent="0.25">
      <c r="B165" s="67">
        <v>44113</v>
      </c>
      <c r="C165" s="54" t="s">
        <v>578</v>
      </c>
      <c r="D165" s="54" t="s">
        <v>579</v>
      </c>
      <c r="E165" s="54" t="s">
        <v>580</v>
      </c>
      <c r="F165" s="54" t="s">
        <v>578</v>
      </c>
      <c r="G165" s="54" t="s">
        <v>581</v>
      </c>
    </row>
    <row r="166" spans="2:7" x14ac:dyDescent="0.25">
      <c r="B166" s="67">
        <v>44112</v>
      </c>
      <c r="C166" s="54" t="s">
        <v>582</v>
      </c>
      <c r="D166" s="54" t="s">
        <v>583</v>
      </c>
      <c r="E166" s="54" t="s">
        <v>540</v>
      </c>
      <c r="F166" s="54" t="s">
        <v>584</v>
      </c>
      <c r="G166" s="54" t="s">
        <v>585</v>
      </c>
    </row>
    <row r="167" spans="2:7" x14ac:dyDescent="0.25">
      <c r="B167" s="67">
        <v>44111</v>
      </c>
      <c r="C167" s="54" t="s">
        <v>586</v>
      </c>
      <c r="D167" s="54" t="s">
        <v>114</v>
      </c>
      <c r="E167" s="54" t="s">
        <v>587</v>
      </c>
      <c r="F167" s="54" t="s">
        <v>588</v>
      </c>
      <c r="G167" s="54" t="s">
        <v>510</v>
      </c>
    </row>
    <row r="168" spans="2:7" x14ac:dyDescent="0.25">
      <c r="B168" s="67">
        <v>44110</v>
      </c>
      <c r="C168" s="54" t="s">
        <v>589</v>
      </c>
      <c r="D168" s="54" t="s">
        <v>590</v>
      </c>
      <c r="E168" s="54" t="s">
        <v>591</v>
      </c>
      <c r="F168" s="54" t="s">
        <v>545</v>
      </c>
      <c r="G168" s="54" t="s">
        <v>545</v>
      </c>
    </row>
    <row r="169" spans="2:7" x14ac:dyDescent="0.25">
      <c r="B169" s="67">
        <v>44109</v>
      </c>
      <c r="C169" s="54" t="s">
        <v>592</v>
      </c>
      <c r="D169" s="54" t="s">
        <v>593</v>
      </c>
      <c r="E169" s="54" t="s">
        <v>538</v>
      </c>
      <c r="F169" s="54" t="s">
        <v>594</v>
      </c>
      <c r="G169" s="54" t="s">
        <v>595</v>
      </c>
    </row>
    <row r="170" spans="2:7" x14ac:dyDescent="0.25">
      <c r="B170" s="67">
        <v>44106</v>
      </c>
      <c r="C170" s="54" t="s">
        <v>569</v>
      </c>
      <c r="D170" s="54" t="s">
        <v>596</v>
      </c>
      <c r="E170" s="54" t="s">
        <v>597</v>
      </c>
      <c r="F170" s="54" t="s">
        <v>598</v>
      </c>
      <c r="G170" s="54" t="s">
        <v>599</v>
      </c>
    </row>
    <row r="171" spans="2:7" x14ac:dyDescent="0.25">
      <c r="B171" s="67">
        <v>44105</v>
      </c>
      <c r="C171" s="54" t="s">
        <v>600</v>
      </c>
      <c r="D171" s="54" t="s">
        <v>180</v>
      </c>
      <c r="E171" s="54" t="s">
        <v>592</v>
      </c>
      <c r="F171" s="54" t="s">
        <v>524</v>
      </c>
      <c r="G171" s="54" t="s">
        <v>601</v>
      </c>
    </row>
    <row r="172" spans="2:7" x14ac:dyDescent="0.25">
      <c r="B172" s="67">
        <v>44104</v>
      </c>
      <c r="C172" s="54" t="s">
        <v>602</v>
      </c>
      <c r="D172" s="54" t="s">
        <v>603</v>
      </c>
      <c r="E172" s="54" t="s">
        <v>604</v>
      </c>
      <c r="F172" s="54" t="s">
        <v>605</v>
      </c>
      <c r="G172" s="54" t="s">
        <v>606</v>
      </c>
    </row>
    <row r="173" spans="2:7" x14ac:dyDescent="0.25">
      <c r="B173" s="67">
        <v>44103</v>
      </c>
      <c r="C173" s="54" t="s">
        <v>539</v>
      </c>
      <c r="D173" s="54" t="s">
        <v>180</v>
      </c>
      <c r="E173" s="54" t="s">
        <v>542</v>
      </c>
      <c r="F173" s="54" t="s">
        <v>607</v>
      </c>
      <c r="G173" s="54" t="s">
        <v>542</v>
      </c>
    </row>
    <row r="174" spans="2:7" x14ac:dyDescent="0.25">
      <c r="B174" s="67">
        <v>44102</v>
      </c>
      <c r="C174" s="54" t="s">
        <v>604</v>
      </c>
      <c r="D174" s="54" t="s">
        <v>608</v>
      </c>
      <c r="E174" s="54" t="s">
        <v>609</v>
      </c>
      <c r="F174" s="54" t="s">
        <v>610</v>
      </c>
      <c r="G174" s="54" t="s">
        <v>611</v>
      </c>
    </row>
    <row r="175" spans="2:7" x14ac:dyDescent="0.25">
      <c r="B175" s="67">
        <v>44099</v>
      </c>
      <c r="C175" s="54" t="s">
        <v>612</v>
      </c>
      <c r="D175" s="54" t="s">
        <v>613</v>
      </c>
      <c r="E175" s="54" t="s">
        <v>531</v>
      </c>
      <c r="F175" s="54" t="s">
        <v>614</v>
      </c>
      <c r="G175" s="54" t="s">
        <v>516</v>
      </c>
    </row>
    <row r="176" spans="2:7" x14ac:dyDescent="0.25">
      <c r="B176" s="67">
        <v>44098</v>
      </c>
      <c r="C176" s="54" t="s">
        <v>599</v>
      </c>
      <c r="D176" s="54" t="s">
        <v>615</v>
      </c>
      <c r="E176" s="54" t="s">
        <v>616</v>
      </c>
      <c r="F176" s="54" t="s">
        <v>571</v>
      </c>
      <c r="G176" s="54" t="s">
        <v>617</v>
      </c>
    </row>
    <row r="177" spans="2:7" x14ac:dyDescent="0.25">
      <c r="B177" s="67">
        <v>44097</v>
      </c>
      <c r="C177" s="54" t="s">
        <v>618</v>
      </c>
      <c r="D177" s="54" t="s">
        <v>453</v>
      </c>
      <c r="E177" s="54" t="s">
        <v>585</v>
      </c>
      <c r="F177" s="54" t="s">
        <v>546</v>
      </c>
      <c r="G177" s="54" t="s">
        <v>574</v>
      </c>
    </row>
    <row r="178" spans="2:7" x14ac:dyDescent="0.25">
      <c r="B178" s="67">
        <v>44096</v>
      </c>
      <c r="C178" s="54" t="s">
        <v>555</v>
      </c>
      <c r="D178" s="54" t="s">
        <v>619</v>
      </c>
      <c r="E178" s="54" t="s">
        <v>620</v>
      </c>
      <c r="F178" s="54" t="s">
        <v>520</v>
      </c>
      <c r="G178" s="54" t="s">
        <v>621</v>
      </c>
    </row>
    <row r="179" spans="2:7" x14ac:dyDescent="0.25">
      <c r="B179" s="67">
        <v>44095</v>
      </c>
      <c r="C179" s="54" t="s">
        <v>607</v>
      </c>
      <c r="D179" s="54" t="s">
        <v>622</v>
      </c>
      <c r="E179" s="54" t="s">
        <v>620</v>
      </c>
      <c r="F179" s="54" t="s">
        <v>623</v>
      </c>
      <c r="G179" s="54" t="s">
        <v>542</v>
      </c>
    </row>
    <row r="180" spans="2:7" x14ac:dyDescent="0.25">
      <c r="B180" s="67">
        <v>44092</v>
      </c>
      <c r="C180" s="54" t="s">
        <v>601</v>
      </c>
      <c r="D180" s="54" t="s">
        <v>624</v>
      </c>
      <c r="E180" s="54" t="s">
        <v>625</v>
      </c>
      <c r="F180" s="54" t="s">
        <v>626</v>
      </c>
      <c r="G180" s="54" t="s">
        <v>625</v>
      </c>
    </row>
    <row r="181" spans="2:7" x14ac:dyDescent="0.25">
      <c r="B181" s="67">
        <v>44091</v>
      </c>
      <c r="C181" s="54" t="s">
        <v>507</v>
      </c>
      <c r="D181" s="54" t="s">
        <v>366</v>
      </c>
      <c r="E181" s="54" t="s">
        <v>507</v>
      </c>
      <c r="F181" s="54" t="s">
        <v>627</v>
      </c>
      <c r="G181" s="54" t="s">
        <v>547</v>
      </c>
    </row>
    <row r="182" spans="2:7" x14ac:dyDescent="0.25">
      <c r="B182" s="67">
        <v>44090</v>
      </c>
      <c r="C182" s="54" t="s">
        <v>581</v>
      </c>
      <c r="D182" s="54" t="s">
        <v>628</v>
      </c>
      <c r="E182" s="54" t="s">
        <v>581</v>
      </c>
      <c r="F182" s="54" t="s">
        <v>627</v>
      </c>
      <c r="G182" s="54" t="s">
        <v>548</v>
      </c>
    </row>
    <row r="183" spans="2:7" x14ac:dyDescent="0.25">
      <c r="B183" s="67">
        <v>44089</v>
      </c>
      <c r="C183" s="54" t="s">
        <v>548</v>
      </c>
      <c r="D183" s="54" t="s">
        <v>629</v>
      </c>
      <c r="E183" s="54" t="s">
        <v>630</v>
      </c>
      <c r="F183" s="54" t="s">
        <v>547</v>
      </c>
      <c r="G183" s="54" t="s">
        <v>581</v>
      </c>
    </row>
    <row r="184" spans="2:7" x14ac:dyDescent="0.25">
      <c r="B184" s="67">
        <v>44088</v>
      </c>
      <c r="C184" s="54" t="s">
        <v>581</v>
      </c>
      <c r="D184" s="54" t="s">
        <v>269</v>
      </c>
      <c r="E184" s="54" t="s">
        <v>631</v>
      </c>
      <c r="F184" s="54" t="s">
        <v>514</v>
      </c>
      <c r="G184" s="54" t="s">
        <v>509</v>
      </c>
    </row>
    <row r="185" spans="2:7" x14ac:dyDescent="0.25">
      <c r="B185" s="67">
        <v>44085</v>
      </c>
      <c r="C185" s="54" t="s">
        <v>632</v>
      </c>
      <c r="D185" s="54" t="s">
        <v>633</v>
      </c>
      <c r="E185" s="54" t="s">
        <v>634</v>
      </c>
      <c r="F185" s="54" t="s">
        <v>635</v>
      </c>
      <c r="G185" s="54" t="s">
        <v>634</v>
      </c>
    </row>
    <row r="186" spans="2:7" x14ac:dyDescent="0.25">
      <c r="B186" s="67">
        <v>44084</v>
      </c>
      <c r="C186" s="54" t="s">
        <v>496</v>
      </c>
      <c r="D186" s="54" t="s">
        <v>636</v>
      </c>
      <c r="E186" s="54" t="s">
        <v>637</v>
      </c>
      <c r="F186" s="54" t="s">
        <v>543</v>
      </c>
      <c r="G186" s="54" t="s">
        <v>632</v>
      </c>
    </row>
    <row r="187" spans="2:7" x14ac:dyDescent="0.25">
      <c r="B187" s="67">
        <v>44083</v>
      </c>
      <c r="C187" s="54" t="s">
        <v>638</v>
      </c>
      <c r="D187" s="54" t="s">
        <v>639</v>
      </c>
      <c r="E187" s="54" t="s">
        <v>630</v>
      </c>
      <c r="F187" s="54" t="s">
        <v>533</v>
      </c>
      <c r="G187" s="54" t="s">
        <v>585</v>
      </c>
    </row>
    <row r="188" spans="2:7" x14ac:dyDescent="0.25">
      <c r="B188" s="67">
        <v>44082</v>
      </c>
      <c r="C188" s="54" t="s">
        <v>640</v>
      </c>
      <c r="D188" s="54" t="s">
        <v>641</v>
      </c>
      <c r="E188" s="54" t="s">
        <v>642</v>
      </c>
      <c r="F188" s="54" t="s">
        <v>643</v>
      </c>
      <c r="G188" s="54" t="s">
        <v>642</v>
      </c>
    </row>
    <row r="189" spans="2:7" x14ac:dyDescent="0.25">
      <c r="B189" s="67">
        <v>44081</v>
      </c>
      <c r="C189" s="54" t="s">
        <v>644</v>
      </c>
      <c r="D189" s="54" t="s">
        <v>433</v>
      </c>
      <c r="E189" s="54" t="s">
        <v>644</v>
      </c>
      <c r="F189" s="54" t="s">
        <v>645</v>
      </c>
      <c r="G189" s="54" t="s">
        <v>591</v>
      </c>
    </row>
    <row r="190" spans="2:7" x14ac:dyDescent="0.25">
      <c r="B190" s="67">
        <v>44078</v>
      </c>
      <c r="C190" s="54" t="s">
        <v>646</v>
      </c>
      <c r="D190" s="54" t="s">
        <v>647</v>
      </c>
      <c r="E190" s="54" t="s">
        <v>648</v>
      </c>
      <c r="F190" s="54" t="s">
        <v>501</v>
      </c>
      <c r="G190" s="54" t="s">
        <v>649</v>
      </c>
    </row>
    <row r="191" spans="2:7" x14ac:dyDescent="0.25">
      <c r="B191" s="67">
        <v>44077</v>
      </c>
      <c r="C191" s="54" t="s">
        <v>650</v>
      </c>
      <c r="D191" s="54" t="s">
        <v>651</v>
      </c>
      <c r="E191" s="54" t="s">
        <v>652</v>
      </c>
      <c r="F191" s="54" t="s">
        <v>510</v>
      </c>
      <c r="G191" s="54" t="s">
        <v>653</v>
      </c>
    </row>
    <row r="192" spans="2:7" x14ac:dyDescent="0.25">
      <c r="B192" s="67">
        <v>44076</v>
      </c>
      <c r="C192" s="54" t="s">
        <v>654</v>
      </c>
      <c r="D192" s="54" t="s">
        <v>655</v>
      </c>
      <c r="E192" s="54" t="s">
        <v>654</v>
      </c>
      <c r="F192" s="54" t="s">
        <v>602</v>
      </c>
      <c r="G192" s="54" t="s">
        <v>604</v>
      </c>
    </row>
    <row r="193" spans="2:7" x14ac:dyDescent="0.25">
      <c r="B193" s="67">
        <v>44075</v>
      </c>
      <c r="C193" s="54" t="s">
        <v>574</v>
      </c>
      <c r="D193" s="54" t="s">
        <v>656</v>
      </c>
      <c r="E193" s="54" t="s">
        <v>630</v>
      </c>
      <c r="F193" s="54" t="s">
        <v>518</v>
      </c>
      <c r="G193" s="54" t="s">
        <v>630</v>
      </c>
    </row>
    <row r="194" spans="2:7" x14ac:dyDescent="0.25">
      <c r="B194" s="67">
        <v>44074</v>
      </c>
      <c r="C194" s="54" t="s">
        <v>509</v>
      </c>
      <c r="D194" s="54" t="s">
        <v>657</v>
      </c>
      <c r="E194" s="54" t="s">
        <v>658</v>
      </c>
      <c r="F194" s="54" t="s">
        <v>509</v>
      </c>
      <c r="G194" s="54" t="s">
        <v>659</v>
      </c>
    </row>
    <row r="195" spans="2:7" x14ac:dyDescent="0.25">
      <c r="B195" s="67">
        <v>44071</v>
      </c>
      <c r="C195" s="54" t="s">
        <v>660</v>
      </c>
      <c r="D195" s="54" t="s">
        <v>93</v>
      </c>
      <c r="E195" s="54" t="s">
        <v>660</v>
      </c>
      <c r="F195" s="54" t="s">
        <v>548</v>
      </c>
      <c r="G195" s="54" t="s">
        <v>632</v>
      </c>
    </row>
    <row r="196" spans="2:7" x14ac:dyDescent="0.25">
      <c r="B196" s="67">
        <v>44070</v>
      </c>
      <c r="C196" s="54" t="s">
        <v>645</v>
      </c>
      <c r="D196" s="54" t="s">
        <v>661</v>
      </c>
      <c r="E196" s="54" t="s">
        <v>591</v>
      </c>
      <c r="F196" s="54" t="s">
        <v>654</v>
      </c>
      <c r="G196" s="54" t="s">
        <v>662</v>
      </c>
    </row>
    <row r="197" spans="2:7" x14ac:dyDescent="0.25">
      <c r="B197" s="67">
        <v>44069</v>
      </c>
      <c r="C197" s="54" t="s">
        <v>502</v>
      </c>
      <c r="D197" s="54" t="s">
        <v>663</v>
      </c>
      <c r="E197" s="54" t="s">
        <v>664</v>
      </c>
      <c r="F197" s="54" t="s">
        <v>665</v>
      </c>
      <c r="G197" s="54" t="s">
        <v>654</v>
      </c>
    </row>
    <row r="198" spans="2:7" x14ac:dyDescent="0.25">
      <c r="B198" s="67">
        <v>44068</v>
      </c>
      <c r="C198" s="54" t="s">
        <v>666</v>
      </c>
      <c r="D198" s="54" t="s">
        <v>667</v>
      </c>
      <c r="E198" s="54" t="s">
        <v>668</v>
      </c>
      <c r="F198" s="54" t="s">
        <v>669</v>
      </c>
      <c r="G198" s="54" t="s">
        <v>587</v>
      </c>
    </row>
    <row r="199" spans="2:7" x14ac:dyDescent="0.25">
      <c r="B199" s="67">
        <v>44067</v>
      </c>
      <c r="C199" s="54" t="s">
        <v>502</v>
      </c>
      <c r="D199" s="54" t="s">
        <v>670</v>
      </c>
      <c r="E199" s="54" t="s">
        <v>502</v>
      </c>
      <c r="F199" s="54" t="s">
        <v>671</v>
      </c>
      <c r="G199" s="54" t="s">
        <v>545</v>
      </c>
    </row>
    <row r="200" spans="2:7" x14ac:dyDescent="0.25">
      <c r="B200" s="67">
        <v>44064</v>
      </c>
      <c r="C200" s="54" t="s">
        <v>672</v>
      </c>
      <c r="D200" s="54" t="s">
        <v>673</v>
      </c>
      <c r="E200" s="54" t="s">
        <v>543</v>
      </c>
      <c r="F200" s="54" t="s">
        <v>600</v>
      </c>
      <c r="G200" s="54" t="s">
        <v>674</v>
      </c>
    </row>
    <row r="201" spans="2:7" x14ac:dyDescent="0.25">
      <c r="B201" s="67">
        <v>44063</v>
      </c>
      <c r="C201" s="54" t="s">
        <v>542</v>
      </c>
      <c r="D201" s="54" t="s">
        <v>451</v>
      </c>
      <c r="E201" s="54" t="s">
        <v>675</v>
      </c>
      <c r="F201" s="54" t="s">
        <v>518</v>
      </c>
      <c r="G201" s="54" t="s">
        <v>539</v>
      </c>
    </row>
    <row r="202" spans="2:7" x14ac:dyDescent="0.25">
      <c r="B202" s="67">
        <v>44062</v>
      </c>
      <c r="C202" s="54" t="s">
        <v>676</v>
      </c>
      <c r="D202" s="54" t="s">
        <v>677</v>
      </c>
      <c r="E202" s="54" t="s">
        <v>678</v>
      </c>
      <c r="F202" s="54" t="s">
        <v>554</v>
      </c>
      <c r="G202" s="54" t="s">
        <v>679</v>
      </c>
    </row>
    <row r="203" spans="2:7" x14ac:dyDescent="0.25">
      <c r="B203" s="67">
        <v>44061</v>
      </c>
      <c r="C203" s="54" t="s">
        <v>595</v>
      </c>
      <c r="D203" s="54" t="s">
        <v>680</v>
      </c>
      <c r="E203" s="54" t="s">
        <v>609</v>
      </c>
      <c r="F203" s="54" t="s">
        <v>681</v>
      </c>
      <c r="G203" s="54" t="s">
        <v>518</v>
      </c>
    </row>
    <row r="204" spans="2:7" x14ac:dyDescent="0.25">
      <c r="B204" s="67">
        <v>44060</v>
      </c>
      <c r="C204" s="54" t="s">
        <v>682</v>
      </c>
      <c r="D204" s="54" t="s">
        <v>683</v>
      </c>
      <c r="E204" s="54" t="s">
        <v>589</v>
      </c>
      <c r="F204" s="54" t="s">
        <v>555</v>
      </c>
      <c r="G204" s="54" t="s">
        <v>496</v>
      </c>
    </row>
    <row r="205" spans="2:7" x14ac:dyDescent="0.25">
      <c r="B205" s="67">
        <v>44057</v>
      </c>
      <c r="C205" s="54" t="s">
        <v>510</v>
      </c>
      <c r="D205" s="54" t="s">
        <v>684</v>
      </c>
      <c r="E205" s="54" t="s">
        <v>501</v>
      </c>
      <c r="F205" s="54" t="s">
        <v>665</v>
      </c>
      <c r="G205" s="54" t="s">
        <v>653</v>
      </c>
    </row>
    <row r="206" spans="2:7" x14ac:dyDescent="0.25">
      <c r="B206" s="67">
        <v>44056</v>
      </c>
      <c r="C206" s="54" t="s">
        <v>685</v>
      </c>
      <c r="D206" s="54" t="s">
        <v>686</v>
      </c>
      <c r="E206" s="54" t="s">
        <v>687</v>
      </c>
      <c r="F206" s="54" t="s">
        <v>587</v>
      </c>
      <c r="G206" s="54" t="s">
        <v>688</v>
      </c>
    </row>
    <row r="207" spans="2:7" x14ac:dyDescent="0.25">
      <c r="B207" s="67">
        <v>44055</v>
      </c>
      <c r="C207" s="54" t="s">
        <v>689</v>
      </c>
      <c r="D207" s="54" t="s">
        <v>690</v>
      </c>
      <c r="E207" s="54" t="s">
        <v>691</v>
      </c>
      <c r="F207" s="54" t="s">
        <v>506</v>
      </c>
      <c r="G207" s="54" t="s">
        <v>692</v>
      </c>
    </row>
    <row r="208" spans="2:7" x14ac:dyDescent="0.25">
      <c r="B208" s="67">
        <v>44054</v>
      </c>
      <c r="C208" s="54" t="s">
        <v>693</v>
      </c>
      <c r="D208" s="54" t="s">
        <v>694</v>
      </c>
      <c r="E208" s="54" t="s">
        <v>695</v>
      </c>
      <c r="F208" s="54" t="s">
        <v>513</v>
      </c>
      <c r="G208" s="54" t="s">
        <v>586</v>
      </c>
    </row>
    <row r="209" spans="2:7" x14ac:dyDescent="0.25">
      <c r="B209" s="67">
        <v>44053</v>
      </c>
      <c r="C209" s="54" t="s">
        <v>545</v>
      </c>
      <c r="D209" s="54" t="s">
        <v>696</v>
      </c>
      <c r="E209" s="54" t="s">
        <v>545</v>
      </c>
      <c r="F209" s="54" t="s">
        <v>535</v>
      </c>
      <c r="G209" s="54" t="s">
        <v>635</v>
      </c>
    </row>
    <row r="210" spans="2:7" x14ac:dyDescent="0.25">
      <c r="B210" s="67">
        <v>44050</v>
      </c>
      <c r="C210" s="54" t="s">
        <v>611</v>
      </c>
      <c r="D210" s="54" t="s">
        <v>126</v>
      </c>
      <c r="E210" s="54" t="s">
        <v>679</v>
      </c>
      <c r="F210" s="54" t="s">
        <v>553</v>
      </c>
      <c r="G210" s="54" t="s">
        <v>555</v>
      </c>
    </row>
    <row r="211" spans="2:7" x14ac:dyDescent="0.25">
      <c r="B211" s="67">
        <v>44049</v>
      </c>
      <c r="C211" s="54" t="s">
        <v>611</v>
      </c>
      <c r="D211" s="54" t="s">
        <v>697</v>
      </c>
      <c r="E211" s="54" t="s">
        <v>542</v>
      </c>
      <c r="F211" s="54" t="s">
        <v>612</v>
      </c>
      <c r="G211" s="54" t="s">
        <v>616</v>
      </c>
    </row>
    <row r="212" spans="2:7" x14ac:dyDescent="0.25">
      <c r="B212" s="67">
        <v>44048</v>
      </c>
      <c r="C212" s="54" t="s">
        <v>595</v>
      </c>
      <c r="D212" s="54" t="s">
        <v>698</v>
      </c>
      <c r="E212" s="54" t="s">
        <v>626</v>
      </c>
      <c r="F212" s="54" t="s">
        <v>599</v>
      </c>
      <c r="G212" s="54" t="s">
        <v>699</v>
      </c>
    </row>
    <row r="213" spans="2:7" x14ac:dyDescent="0.25">
      <c r="B213" s="67">
        <v>44047</v>
      </c>
      <c r="C213" s="54" t="s">
        <v>700</v>
      </c>
      <c r="D213" s="54" t="s">
        <v>433</v>
      </c>
      <c r="E213" s="54" t="s">
        <v>574</v>
      </c>
      <c r="F213" s="54" t="s">
        <v>701</v>
      </c>
      <c r="G213" s="54" t="s">
        <v>702</v>
      </c>
    </row>
    <row r="214" spans="2:7" x14ac:dyDescent="0.25">
      <c r="B214" s="67">
        <v>44046</v>
      </c>
      <c r="C214" s="54" t="s">
        <v>703</v>
      </c>
      <c r="D214" s="54" t="s">
        <v>704</v>
      </c>
      <c r="E214" s="54" t="s">
        <v>705</v>
      </c>
      <c r="F214" s="54" t="s">
        <v>706</v>
      </c>
      <c r="G214" s="54" t="s">
        <v>623</v>
      </c>
    </row>
    <row r="215" spans="2:7" x14ac:dyDescent="0.25">
      <c r="B215" s="67">
        <v>44043</v>
      </c>
      <c r="C215" s="54" t="s">
        <v>707</v>
      </c>
      <c r="D215" s="54" t="s">
        <v>708</v>
      </c>
      <c r="E215" s="54" t="s">
        <v>600</v>
      </c>
      <c r="F215" s="54" t="s">
        <v>707</v>
      </c>
      <c r="G215" s="54" t="s">
        <v>606</v>
      </c>
    </row>
    <row r="216" spans="2:7" x14ac:dyDescent="0.25">
      <c r="B216" s="67">
        <v>44042</v>
      </c>
      <c r="C216" s="54" t="s">
        <v>531</v>
      </c>
      <c r="D216" s="54" t="s">
        <v>709</v>
      </c>
      <c r="E216" s="54" t="s">
        <v>510</v>
      </c>
      <c r="F216" s="54" t="s">
        <v>710</v>
      </c>
      <c r="G216" s="54" t="s">
        <v>510</v>
      </c>
    </row>
    <row r="217" spans="2:7" x14ac:dyDescent="0.25">
      <c r="B217" s="67">
        <v>44041</v>
      </c>
      <c r="C217" s="54" t="s">
        <v>586</v>
      </c>
      <c r="D217" s="54" t="s">
        <v>667</v>
      </c>
      <c r="E217" s="54" t="s">
        <v>664</v>
      </c>
      <c r="F217" s="54" t="s">
        <v>581</v>
      </c>
      <c r="G217" s="54" t="s">
        <v>711</v>
      </c>
    </row>
    <row r="218" spans="2:7" x14ac:dyDescent="0.25">
      <c r="B218" s="67">
        <v>44040</v>
      </c>
      <c r="C218" s="54" t="s">
        <v>551</v>
      </c>
      <c r="D218" s="54" t="s">
        <v>712</v>
      </c>
      <c r="E218" s="54" t="s">
        <v>506</v>
      </c>
      <c r="F218" s="54" t="s">
        <v>627</v>
      </c>
      <c r="G218" s="54" t="s">
        <v>676</v>
      </c>
    </row>
    <row r="219" spans="2:7" x14ac:dyDescent="0.25">
      <c r="B219" s="67">
        <v>44039</v>
      </c>
      <c r="C219" s="54" t="s">
        <v>713</v>
      </c>
      <c r="D219" s="54" t="s">
        <v>126</v>
      </c>
      <c r="E219" s="54" t="s">
        <v>714</v>
      </c>
      <c r="F219" s="54" t="s">
        <v>533</v>
      </c>
      <c r="G219" s="54" t="s">
        <v>713</v>
      </c>
    </row>
    <row r="220" spans="2:7" x14ac:dyDescent="0.25">
      <c r="B220" s="67">
        <v>44036</v>
      </c>
      <c r="C220" s="54" t="s">
        <v>713</v>
      </c>
      <c r="D220" s="54" t="s">
        <v>661</v>
      </c>
      <c r="E220" s="54" t="s">
        <v>715</v>
      </c>
      <c r="F220" s="54" t="s">
        <v>580</v>
      </c>
      <c r="G220" s="54" t="s">
        <v>716</v>
      </c>
    </row>
    <row r="221" spans="2:7" x14ac:dyDescent="0.25">
      <c r="B221" s="67">
        <v>44035</v>
      </c>
      <c r="C221" s="54" t="s">
        <v>659</v>
      </c>
      <c r="D221" s="54" t="s">
        <v>508</v>
      </c>
      <c r="E221" s="54" t="s">
        <v>695</v>
      </c>
      <c r="F221" s="54" t="s">
        <v>506</v>
      </c>
      <c r="G221" s="54" t="s">
        <v>717</v>
      </c>
    </row>
    <row r="222" spans="2:7" x14ac:dyDescent="0.25">
      <c r="B222" s="67">
        <v>44034</v>
      </c>
      <c r="C222" s="54" t="s">
        <v>718</v>
      </c>
      <c r="D222" s="54" t="s">
        <v>686</v>
      </c>
      <c r="E222" s="54" t="s">
        <v>719</v>
      </c>
      <c r="F222" s="54" t="s">
        <v>720</v>
      </c>
      <c r="G222" s="54" t="s">
        <v>691</v>
      </c>
    </row>
    <row r="223" spans="2:7" x14ac:dyDescent="0.25">
      <c r="B223" s="67">
        <v>44033</v>
      </c>
      <c r="C223" s="54" t="s">
        <v>721</v>
      </c>
      <c r="D223" s="54" t="s">
        <v>722</v>
      </c>
      <c r="E223" s="54" t="s">
        <v>723</v>
      </c>
      <c r="F223" s="54" t="s">
        <v>724</v>
      </c>
      <c r="G223" s="54" t="s">
        <v>725</v>
      </c>
    </row>
    <row r="224" spans="2:7" x14ac:dyDescent="0.25">
      <c r="B224" s="67">
        <v>44032</v>
      </c>
      <c r="C224" s="54" t="s">
        <v>726</v>
      </c>
      <c r="D224" s="54" t="s">
        <v>106</v>
      </c>
      <c r="E224" s="54" t="s">
        <v>725</v>
      </c>
      <c r="F224" s="54" t="s">
        <v>662</v>
      </c>
      <c r="G224" s="54" t="s">
        <v>644</v>
      </c>
    </row>
    <row r="225" spans="2:7" x14ac:dyDescent="0.25">
      <c r="B225" s="67">
        <v>44029</v>
      </c>
      <c r="C225" s="54" t="s">
        <v>717</v>
      </c>
      <c r="D225" s="54" t="s">
        <v>727</v>
      </c>
      <c r="E225" s="54" t="s">
        <v>728</v>
      </c>
      <c r="F225" s="54" t="s">
        <v>729</v>
      </c>
      <c r="G225" s="54" t="s">
        <v>724</v>
      </c>
    </row>
    <row r="226" spans="2:7" x14ac:dyDescent="0.25">
      <c r="B226" s="67">
        <v>44028</v>
      </c>
      <c r="C226" s="54" t="s">
        <v>730</v>
      </c>
      <c r="D226" s="54" t="s">
        <v>731</v>
      </c>
      <c r="E226" s="54" t="s">
        <v>732</v>
      </c>
      <c r="F226" s="54" t="s">
        <v>650</v>
      </c>
      <c r="G226" s="54" t="s">
        <v>396</v>
      </c>
    </row>
    <row r="227" spans="2:7" x14ac:dyDescent="0.25">
      <c r="B227" s="67">
        <v>44027</v>
      </c>
      <c r="C227" s="54" t="s">
        <v>733</v>
      </c>
      <c r="D227" s="54" t="s">
        <v>734</v>
      </c>
      <c r="E227" s="54" t="s">
        <v>735</v>
      </c>
      <c r="F227" s="54" t="s">
        <v>668</v>
      </c>
      <c r="G227" s="54" t="s">
        <v>736</v>
      </c>
    </row>
    <row r="228" spans="2:7" x14ac:dyDescent="0.25">
      <c r="B228" s="67">
        <v>44026</v>
      </c>
      <c r="C228" s="54" t="s">
        <v>668</v>
      </c>
      <c r="D228" s="54" t="s">
        <v>737</v>
      </c>
      <c r="E228" s="54" t="s">
        <v>738</v>
      </c>
      <c r="F228" s="54" t="s">
        <v>502</v>
      </c>
      <c r="G228" s="54" t="s">
        <v>739</v>
      </c>
    </row>
    <row r="229" spans="2:7" x14ac:dyDescent="0.25">
      <c r="B229" s="67">
        <v>44025</v>
      </c>
      <c r="C229" s="54" t="s">
        <v>730</v>
      </c>
      <c r="D229" s="54" t="s">
        <v>740</v>
      </c>
      <c r="E229" s="54" t="s">
        <v>741</v>
      </c>
      <c r="F229" s="54" t="s">
        <v>736</v>
      </c>
      <c r="G229" s="54" t="s">
        <v>742</v>
      </c>
    </row>
    <row r="230" spans="2:7" x14ac:dyDescent="0.25">
      <c r="B230" s="67">
        <v>44022</v>
      </c>
      <c r="C230" s="54" t="s">
        <v>743</v>
      </c>
      <c r="D230" s="54" t="s">
        <v>673</v>
      </c>
      <c r="E230" s="54" t="s">
        <v>743</v>
      </c>
      <c r="F230" s="54" t="s">
        <v>662</v>
      </c>
      <c r="G230" s="54" t="s">
        <v>744</v>
      </c>
    </row>
    <row r="231" spans="2:7" x14ac:dyDescent="0.25">
      <c r="B231" s="67">
        <v>44021</v>
      </c>
      <c r="C231" s="54" t="s">
        <v>693</v>
      </c>
      <c r="D231" s="54" t="s">
        <v>421</v>
      </c>
      <c r="E231" s="54" t="s">
        <v>742</v>
      </c>
      <c r="F231" s="54" t="s">
        <v>507</v>
      </c>
      <c r="G231" s="54" t="s">
        <v>399</v>
      </c>
    </row>
    <row r="232" spans="2:7" x14ac:dyDescent="0.25">
      <c r="B232" s="67">
        <v>44020</v>
      </c>
      <c r="C232" s="54" t="s">
        <v>745</v>
      </c>
      <c r="D232" s="54" t="s">
        <v>746</v>
      </c>
      <c r="E232" s="54" t="s">
        <v>747</v>
      </c>
      <c r="F232" s="54" t="s">
        <v>692</v>
      </c>
      <c r="G232" s="54" t="s">
        <v>747</v>
      </c>
    </row>
    <row r="233" spans="2:7" x14ac:dyDescent="0.25">
      <c r="B233" s="67">
        <v>44019</v>
      </c>
      <c r="C233" s="54" t="s">
        <v>652</v>
      </c>
      <c r="D233" s="54" t="s">
        <v>748</v>
      </c>
      <c r="E233" s="54" t="s">
        <v>383</v>
      </c>
      <c r="F233" s="54" t="s">
        <v>743</v>
      </c>
      <c r="G233" s="54" t="s">
        <v>347</v>
      </c>
    </row>
    <row r="234" spans="2:7" x14ac:dyDescent="0.25">
      <c r="B234" s="67">
        <v>44018</v>
      </c>
      <c r="C234" s="54" t="s">
        <v>749</v>
      </c>
      <c r="D234" s="54" t="s">
        <v>343</v>
      </c>
      <c r="E234" s="54" t="s">
        <v>357</v>
      </c>
      <c r="F234" s="54" t="s">
        <v>340</v>
      </c>
      <c r="G234" s="54" t="s">
        <v>750</v>
      </c>
    </row>
    <row r="235" spans="2:7" x14ac:dyDescent="0.25">
      <c r="B235" s="67">
        <v>44015</v>
      </c>
      <c r="C235" s="54" t="s">
        <v>732</v>
      </c>
      <c r="D235" s="54" t="s">
        <v>751</v>
      </c>
      <c r="E235" s="54" t="s">
        <v>415</v>
      </c>
      <c r="F235" s="54" t="s">
        <v>742</v>
      </c>
      <c r="G235" s="54" t="s">
        <v>752</v>
      </c>
    </row>
    <row r="236" spans="2:7" x14ac:dyDescent="0.25">
      <c r="B236" s="67">
        <v>44014</v>
      </c>
      <c r="C236" s="54" t="s">
        <v>379</v>
      </c>
      <c r="D236" s="54" t="s">
        <v>753</v>
      </c>
      <c r="E236" s="54" t="s">
        <v>383</v>
      </c>
      <c r="F236" s="54" t="s">
        <v>504</v>
      </c>
      <c r="G236" s="54" t="s">
        <v>644</v>
      </c>
    </row>
    <row r="237" spans="2:7" x14ac:dyDescent="0.25">
      <c r="B237" s="67">
        <v>44013</v>
      </c>
      <c r="C237" s="54" t="s">
        <v>715</v>
      </c>
      <c r="D237" s="54" t="s">
        <v>126</v>
      </c>
      <c r="E237" s="54" t="s">
        <v>754</v>
      </c>
      <c r="F237" s="54" t="s">
        <v>755</v>
      </c>
      <c r="G237" s="54" t="s">
        <v>644</v>
      </c>
    </row>
    <row r="238" spans="2:7" x14ac:dyDescent="0.25">
      <c r="B238" s="67">
        <v>44012</v>
      </c>
      <c r="C238" s="54" t="s">
        <v>715</v>
      </c>
      <c r="D238" s="54" t="s">
        <v>756</v>
      </c>
      <c r="E238" s="54" t="s">
        <v>757</v>
      </c>
      <c r="F238" s="54" t="s">
        <v>758</v>
      </c>
      <c r="G238" s="54" t="s">
        <v>695</v>
      </c>
    </row>
    <row r="239" spans="2:7" x14ac:dyDescent="0.25">
      <c r="B239" s="67">
        <v>44011</v>
      </c>
      <c r="C239" s="54" t="s">
        <v>642</v>
      </c>
      <c r="D239" s="54" t="s">
        <v>96</v>
      </c>
      <c r="E239" s="54" t="s">
        <v>691</v>
      </c>
      <c r="F239" s="54" t="s">
        <v>591</v>
      </c>
      <c r="G239" s="54" t="s">
        <v>730</v>
      </c>
    </row>
    <row r="240" spans="2:7" x14ac:dyDescent="0.25">
      <c r="B240" s="67">
        <v>44008</v>
      </c>
      <c r="C240" s="54" t="s">
        <v>648</v>
      </c>
      <c r="D240" s="54" t="s">
        <v>759</v>
      </c>
      <c r="E240" s="54" t="s">
        <v>723</v>
      </c>
      <c r="F240" s="54" t="s">
        <v>730</v>
      </c>
      <c r="G240" s="54" t="s">
        <v>721</v>
      </c>
    </row>
    <row r="241" spans="2:7" x14ac:dyDescent="0.25">
      <c r="B241" s="67">
        <v>44007</v>
      </c>
      <c r="C241" s="54" t="s">
        <v>745</v>
      </c>
      <c r="D241" s="54" t="s">
        <v>690</v>
      </c>
      <c r="E241" s="54" t="s">
        <v>648</v>
      </c>
      <c r="F241" s="54" t="s">
        <v>760</v>
      </c>
      <c r="G241" s="54" t="s">
        <v>736</v>
      </c>
    </row>
    <row r="242" spans="2:7" x14ac:dyDescent="0.25">
      <c r="B242" s="67">
        <v>44006</v>
      </c>
      <c r="C242" s="54" t="s">
        <v>725</v>
      </c>
      <c r="D242" s="54" t="s">
        <v>761</v>
      </c>
      <c r="E242" s="54" t="s">
        <v>94</v>
      </c>
      <c r="F242" s="54" t="s">
        <v>725</v>
      </c>
      <c r="G242" s="54" t="s">
        <v>341</v>
      </c>
    </row>
    <row r="243" spans="2:7" x14ac:dyDescent="0.25">
      <c r="B243" s="67">
        <v>44005</v>
      </c>
      <c r="C243" s="54" t="s">
        <v>384</v>
      </c>
      <c r="D243" s="54" t="s">
        <v>762</v>
      </c>
      <c r="E243" s="54" t="s">
        <v>120</v>
      </c>
      <c r="F243" s="54" t="s">
        <v>723</v>
      </c>
      <c r="G243" s="54" t="s">
        <v>763</v>
      </c>
    </row>
    <row r="244" spans="2:7" x14ac:dyDescent="0.25">
      <c r="B244" s="67">
        <v>44004</v>
      </c>
      <c r="C244" s="54" t="s">
        <v>371</v>
      </c>
      <c r="D244" s="54" t="s">
        <v>764</v>
      </c>
      <c r="E244" s="54" t="s">
        <v>100</v>
      </c>
      <c r="F244" s="54" t="s">
        <v>380</v>
      </c>
      <c r="G244" s="54" t="s">
        <v>87</v>
      </c>
    </row>
    <row r="245" spans="2:7" x14ac:dyDescent="0.25">
      <c r="B245" s="67">
        <v>44001</v>
      </c>
      <c r="C245" s="54" t="s">
        <v>765</v>
      </c>
      <c r="D245" s="54" t="s">
        <v>196</v>
      </c>
      <c r="E245" s="54" t="s">
        <v>295</v>
      </c>
      <c r="F245" s="54" t="s">
        <v>357</v>
      </c>
      <c r="G245" s="54" t="s">
        <v>107</v>
      </c>
    </row>
    <row r="246" spans="2:7" x14ac:dyDescent="0.25">
      <c r="B246" s="67">
        <v>44000</v>
      </c>
      <c r="C246" s="54" t="s">
        <v>230</v>
      </c>
      <c r="D246" s="54" t="s">
        <v>367</v>
      </c>
      <c r="E246" s="54" t="s">
        <v>283</v>
      </c>
      <c r="F246" s="54" t="s">
        <v>417</v>
      </c>
      <c r="G246" s="54" t="s">
        <v>763</v>
      </c>
    </row>
    <row r="247" spans="2:7" x14ac:dyDescent="0.25">
      <c r="B247" s="67">
        <v>43999</v>
      </c>
      <c r="C247" s="54" t="s">
        <v>88</v>
      </c>
      <c r="D247" s="54" t="s">
        <v>766</v>
      </c>
      <c r="E247" s="54" t="s">
        <v>767</v>
      </c>
      <c r="F247" s="54" t="s">
        <v>768</v>
      </c>
      <c r="G247" s="54" t="s">
        <v>115</v>
      </c>
    </row>
    <row r="248" spans="2:7" x14ac:dyDescent="0.25">
      <c r="B248" s="67">
        <v>43998</v>
      </c>
      <c r="C248" s="54" t="s">
        <v>769</v>
      </c>
      <c r="D248" s="54" t="s">
        <v>770</v>
      </c>
      <c r="E248" s="54" t="s">
        <v>435</v>
      </c>
      <c r="F248" s="54" t="s">
        <v>771</v>
      </c>
      <c r="G248" s="54" t="s">
        <v>229</v>
      </c>
    </row>
    <row r="249" spans="2:7" x14ac:dyDescent="0.25">
      <c r="B249" s="67">
        <v>43997</v>
      </c>
      <c r="C249" s="54" t="s">
        <v>772</v>
      </c>
      <c r="D249" s="54" t="s">
        <v>773</v>
      </c>
      <c r="E249" s="54" t="s">
        <v>113</v>
      </c>
      <c r="F249" s="54" t="s">
        <v>415</v>
      </c>
      <c r="G249" s="54" t="s">
        <v>409</v>
      </c>
    </row>
    <row r="250" spans="2:7" x14ac:dyDescent="0.25">
      <c r="B250" s="67">
        <v>43994</v>
      </c>
      <c r="C250" s="54" t="s">
        <v>774</v>
      </c>
      <c r="D250" s="54" t="s">
        <v>775</v>
      </c>
      <c r="E250" s="54" t="s">
        <v>224</v>
      </c>
      <c r="F250" s="54" t="s">
        <v>735</v>
      </c>
      <c r="G250" s="54" t="s">
        <v>776</v>
      </c>
    </row>
    <row r="251" spans="2:7" x14ac:dyDescent="0.25">
      <c r="B251" s="67">
        <v>43993</v>
      </c>
      <c r="C251" s="54" t="s">
        <v>94</v>
      </c>
      <c r="D251" s="54" t="s">
        <v>777</v>
      </c>
      <c r="E251" s="54" t="s">
        <v>220</v>
      </c>
      <c r="F251" s="54" t="s">
        <v>94</v>
      </c>
      <c r="G251" s="54" t="s">
        <v>220</v>
      </c>
    </row>
    <row r="252" spans="2:7" x14ac:dyDescent="0.25">
      <c r="B252" s="67">
        <v>43992</v>
      </c>
      <c r="C252" s="54" t="s">
        <v>86</v>
      </c>
      <c r="D252" s="54" t="s">
        <v>778</v>
      </c>
      <c r="E252" s="54" t="s">
        <v>779</v>
      </c>
      <c r="F252" s="54" t="s">
        <v>336</v>
      </c>
      <c r="G252" s="54" t="s">
        <v>182</v>
      </c>
    </row>
    <row r="253" spans="2:7" x14ac:dyDescent="0.25">
      <c r="B253" s="67">
        <v>43991</v>
      </c>
      <c r="C253" s="54" t="s">
        <v>780</v>
      </c>
      <c r="D253" s="54" t="s">
        <v>781</v>
      </c>
      <c r="E253" s="54" t="s">
        <v>782</v>
      </c>
      <c r="F253" s="54" t="s">
        <v>266</v>
      </c>
      <c r="G253" s="54" t="s">
        <v>782</v>
      </c>
    </row>
    <row r="254" spans="2:7" x14ac:dyDescent="0.25">
      <c r="B254" s="67">
        <v>43990</v>
      </c>
      <c r="C254" s="54" t="s">
        <v>183</v>
      </c>
      <c r="D254" s="54" t="s">
        <v>783</v>
      </c>
      <c r="E254" s="54" t="s">
        <v>784</v>
      </c>
      <c r="F254" s="54" t="s">
        <v>144</v>
      </c>
      <c r="G254" s="54" t="s">
        <v>780</v>
      </c>
    </row>
    <row r="255" spans="2:7" x14ac:dyDescent="0.25">
      <c r="B255" s="67">
        <v>43987</v>
      </c>
      <c r="C255" s="54" t="s">
        <v>182</v>
      </c>
      <c r="D255" s="54" t="s">
        <v>785</v>
      </c>
      <c r="E255" s="54" t="s">
        <v>485</v>
      </c>
      <c r="F255" s="54" t="s">
        <v>332</v>
      </c>
      <c r="G255" s="54" t="s">
        <v>320</v>
      </c>
    </row>
    <row r="256" spans="2:7" x14ac:dyDescent="0.25">
      <c r="B256" s="67">
        <v>43986</v>
      </c>
      <c r="C256" s="54" t="s">
        <v>249</v>
      </c>
      <c r="D256" s="54" t="s">
        <v>367</v>
      </c>
      <c r="E256" s="54" t="s">
        <v>320</v>
      </c>
      <c r="F256" s="54" t="s">
        <v>99</v>
      </c>
      <c r="G256" s="54" t="s">
        <v>221</v>
      </c>
    </row>
    <row r="257" spans="2:7" x14ac:dyDescent="0.25">
      <c r="B257" s="67">
        <v>43985</v>
      </c>
      <c r="C257" s="54" t="s">
        <v>220</v>
      </c>
      <c r="D257" s="54" t="s">
        <v>786</v>
      </c>
      <c r="E257" s="54" t="s">
        <v>220</v>
      </c>
      <c r="F257" s="54" t="s">
        <v>787</v>
      </c>
      <c r="G257" s="54" t="s">
        <v>90</v>
      </c>
    </row>
    <row r="258" spans="2:7" x14ac:dyDescent="0.25">
      <c r="B258" s="67">
        <v>43984</v>
      </c>
      <c r="C258" s="54" t="s">
        <v>370</v>
      </c>
      <c r="D258" s="54" t="s">
        <v>788</v>
      </c>
      <c r="E258" s="54" t="s">
        <v>769</v>
      </c>
      <c r="F258" s="54" t="s">
        <v>419</v>
      </c>
      <c r="G258" s="54" t="s">
        <v>407</v>
      </c>
    </row>
    <row r="259" spans="2:7" x14ac:dyDescent="0.25">
      <c r="B259" s="67">
        <v>43983</v>
      </c>
      <c r="C259" s="54" t="s">
        <v>375</v>
      </c>
      <c r="D259" s="54" t="s">
        <v>789</v>
      </c>
      <c r="E259" s="54" t="s">
        <v>425</v>
      </c>
      <c r="F259" s="54" t="s">
        <v>790</v>
      </c>
      <c r="G259" s="54" t="s">
        <v>342</v>
      </c>
    </row>
    <row r="260" spans="2:7" x14ac:dyDescent="0.25">
      <c r="B260" s="67">
        <v>43980</v>
      </c>
      <c r="C260" s="54" t="s">
        <v>791</v>
      </c>
      <c r="D260" s="54" t="s">
        <v>398</v>
      </c>
      <c r="E260" s="54" t="s">
        <v>792</v>
      </c>
      <c r="F260" s="54" t="s">
        <v>793</v>
      </c>
      <c r="G260" s="54" t="s">
        <v>379</v>
      </c>
    </row>
    <row r="261" spans="2:7" x14ac:dyDescent="0.25">
      <c r="B261" s="67">
        <v>43979</v>
      </c>
      <c r="C261" s="54" t="s">
        <v>350</v>
      </c>
      <c r="D261" s="54" t="s">
        <v>794</v>
      </c>
      <c r="E261" s="54" t="s">
        <v>354</v>
      </c>
      <c r="F261" s="54" t="s">
        <v>795</v>
      </c>
      <c r="G261" s="54" t="s">
        <v>796</v>
      </c>
    </row>
    <row r="262" spans="2:7" x14ac:dyDescent="0.25">
      <c r="B262" s="67">
        <v>43978</v>
      </c>
      <c r="C262" s="54" t="s">
        <v>797</v>
      </c>
      <c r="D262" s="54" t="s">
        <v>798</v>
      </c>
      <c r="E262" s="54" t="s">
        <v>409</v>
      </c>
      <c r="F262" s="54" t="s">
        <v>687</v>
      </c>
      <c r="G262" s="54" t="s">
        <v>723</v>
      </c>
    </row>
    <row r="263" spans="2:7" x14ac:dyDescent="0.25">
      <c r="B263" s="67">
        <v>43977</v>
      </c>
      <c r="C263" s="54" t="s">
        <v>796</v>
      </c>
      <c r="D263" s="54" t="s">
        <v>799</v>
      </c>
      <c r="E263" s="54" t="s">
        <v>349</v>
      </c>
      <c r="F263" s="54" t="s">
        <v>609</v>
      </c>
      <c r="G263" s="54" t="s">
        <v>800</v>
      </c>
    </row>
    <row r="264" spans="2:7" x14ac:dyDescent="0.25">
      <c r="B264" s="67">
        <v>43976</v>
      </c>
      <c r="C264" s="54" t="s">
        <v>801</v>
      </c>
      <c r="D264" s="54" t="s">
        <v>802</v>
      </c>
      <c r="E264" s="54" t="s">
        <v>801</v>
      </c>
      <c r="F264" s="54" t="s">
        <v>803</v>
      </c>
      <c r="G264" s="54" t="s">
        <v>527</v>
      </c>
    </row>
    <row r="265" spans="2:7" x14ac:dyDescent="0.25">
      <c r="B265" s="67">
        <v>43973</v>
      </c>
      <c r="C265" s="54" t="s">
        <v>804</v>
      </c>
      <c r="D265" s="54" t="s">
        <v>805</v>
      </c>
      <c r="E265" s="54" t="s">
        <v>806</v>
      </c>
      <c r="F265" s="54" t="s">
        <v>807</v>
      </c>
      <c r="G265" s="54" t="s">
        <v>808</v>
      </c>
    </row>
    <row r="266" spans="2:7" x14ac:dyDescent="0.25">
      <c r="B266" s="67">
        <v>43972</v>
      </c>
      <c r="C266" s="54" t="s">
        <v>809</v>
      </c>
      <c r="D266" s="54" t="s">
        <v>810</v>
      </c>
      <c r="E266" s="54" t="s">
        <v>811</v>
      </c>
      <c r="F266" s="54" t="s">
        <v>812</v>
      </c>
      <c r="G266" s="54" t="s">
        <v>813</v>
      </c>
    </row>
    <row r="267" spans="2:7" x14ac:dyDescent="0.25">
      <c r="B267" s="67">
        <v>43971</v>
      </c>
      <c r="C267" s="54" t="s">
        <v>814</v>
      </c>
      <c r="D267" s="54" t="s">
        <v>815</v>
      </c>
      <c r="E267" s="54" t="s">
        <v>702</v>
      </c>
      <c r="F267" s="54" t="s">
        <v>816</v>
      </c>
      <c r="G267" s="54" t="s">
        <v>817</v>
      </c>
    </row>
    <row r="268" spans="2:7" x14ac:dyDescent="0.25">
      <c r="B268" s="67">
        <v>43970</v>
      </c>
      <c r="C268" s="54" t="s">
        <v>818</v>
      </c>
      <c r="D268" s="54" t="s">
        <v>819</v>
      </c>
      <c r="E268" s="54" t="s">
        <v>820</v>
      </c>
      <c r="F268" s="54" t="s">
        <v>809</v>
      </c>
      <c r="G268" s="54" t="s">
        <v>621</v>
      </c>
    </row>
    <row r="269" spans="2:7" x14ac:dyDescent="0.25">
      <c r="B269" s="67">
        <v>43969</v>
      </c>
      <c r="C269" s="54" t="s">
        <v>821</v>
      </c>
      <c r="D269" s="54" t="s">
        <v>822</v>
      </c>
      <c r="E269" s="54" t="s">
        <v>818</v>
      </c>
      <c r="F269" s="54" t="s">
        <v>823</v>
      </c>
      <c r="G269" s="54" t="s">
        <v>823</v>
      </c>
    </row>
    <row r="270" spans="2:7" x14ac:dyDescent="0.25">
      <c r="B270" s="67">
        <v>43966</v>
      </c>
      <c r="C270" s="54" t="s">
        <v>824</v>
      </c>
      <c r="D270" s="54" t="s">
        <v>825</v>
      </c>
      <c r="E270" s="54" t="s">
        <v>826</v>
      </c>
      <c r="F270" s="54" t="s">
        <v>824</v>
      </c>
      <c r="G270" s="54" t="s">
        <v>827</v>
      </c>
    </row>
    <row r="271" spans="2:7" x14ac:dyDescent="0.25">
      <c r="B271" s="67">
        <v>43965</v>
      </c>
      <c r="C271" s="54" t="s">
        <v>828</v>
      </c>
      <c r="D271" s="54" t="s">
        <v>829</v>
      </c>
      <c r="E271" s="54" t="s">
        <v>830</v>
      </c>
      <c r="F271" s="54" t="s">
        <v>831</v>
      </c>
      <c r="G271" s="54" t="s">
        <v>832</v>
      </c>
    </row>
    <row r="272" spans="2:7" x14ac:dyDescent="0.25">
      <c r="B272" s="67">
        <v>43964</v>
      </c>
      <c r="C272" s="54" t="s">
        <v>833</v>
      </c>
      <c r="D272" s="54" t="s">
        <v>834</v>
      </c>
      <c r="E272" s="54" t="s">
        <v>835</v>
      </c>
      <c r="F272" s="54" t="s">
        <v>836</v>
      </c>
      <c r="G272" s="54" t="s">
        <v>837</v>
      </c>
    </row>
    <row r="273" spans="2:7" x14ac:dyDescent="0.25">
      <c r="B273" s="67">
        <v>43963</v>
      </c>
      <c r="C273" s="54" t="s">
        <v>838</v>
      </c>
      <c r="D273" s="54" t="s">
        <v>839</v>
      </c>
      <c r="E273" s="54" t="s">
        <v>840</v>
      </c>
      <c r="F273" s="54" t="s">
        <v>841</v>
      </c>
      <c r="G273" s="54" t="s">
        <v>842</v>
      </c>
    </row>
    <row r="274" spans="2:7" x14ac:dyDescent="0.25">
      <c r="B274" s="67">
        <v>43962</v>
      </c>
      <c r="C274" s="54" t="s">
        <v>843</v>
      </c>
      <c r="D274" s="54" t="s">
        <v>844</v>
      </c>
      <c r="E274" s="54" t="s">
        <v>845</v>
      </c>
      <c r="F274" s="54" t="s">
        <v>843</v>
      </c>
      <c r="G274" s="54" t="s">
        <v>571</v>
      </c>
    </row>
    <row r="275" spans="2:7" x14ac:dyDescent="0.25">
      <c r="B275" s="67">
        <v>43959</v>
      </c>
      <c r="C275" s="54" t="s">
        <v>702</v>
      </c>
      <c r="D275" s="54" t="s">
        <v>401</v>
      </c>
      <c r="E275" s="54" t="s">
        <v>846</v>
      </c>
      <c r="F275" s="54" t="s">
        <v>821</v>
      </c>
      <c r="G275" s="54" t="s">
        <v>571</v>
      </c>
    </row>
    <row r="276" spans="2:7" x14ac:dyDescent="0.25">
      <c r="B276" s="67">
        <v>43958</v>
      </c>
      <c r="C276" s="54" t="s">
        <v>527</v>
      </c>
      <c r="D276" s="54" t="s">
        <v>847</v>
      </c>
      <c r="E276" s="54" t="s">
        <v>848</v>
      </c>
      <c r="F276" s="54" t="s">
        <v>527</v>
      </c>
      <c r="G276" s="54" t="s">
        <v>553</v>
      </c>
    </row>
    <row r="277" spans="2:7" x14ac:dyDescent="0.25">
      <c r="B277" s="67">
        <v>43957</v>
      </c>
      <c r="C277" s="54" t="s">
        <v>607</v>
      </c>
      <c r="D277" s="54" t="s">
        <v>849</v>
      </c>
      <c r="E277" s="54" t="s">
        <v>850</v>
      </c>
      <c r="F277" s="54" t="s">
        <v>607</v>
      </c>
      <c r="G277" s="54" t="s">
        <v>533</v>
      </c>
    </row>
    <row r="278" spans="2:7" x14ac:dyDescent="0.25">
      <c r="B278" s="67">
        <v>43956</v>
      </c>
      <c r="C278" s="54" t="s">
        <v>518</v>
      </c>
      <c r="D278" s="54" t="s">
        <v>819</v>
      </c>
      <c r="E278" s="54" t="s">
        <v>543</v>
      </c>
      <c r="F278" s="54" t="s">
        <v>851</v>
      </c>
      <c r="G278" s="54" t="s">
        <v>497</v>
      </c>
    </row>
    <row r="279" spans="2:7" x14ac:dyDescent="0.25">
      <c r="B279" s="67">
        <v>43955</v>
      </c>
      <c r="C279" s="54" t="s">
        <v>597</v>
      </c>
      <c r="D279" s="54" t="s">
        <v>852</v>
      </c>
      <c r="E279" s="54" t="s">
        <v>853</v>
      </c>
      <c r="F279" s="54" t="s">
        <v>597</v>
      </c>
      <c r="G279" s="54" t="s">
        <v>853</v>
      </c>
    </row>
    <row r="280" spans="2:7" x14ac:dyDescent="0.25">
      <c r="B280" s="67">
        <v>43951</v>
      </c>
      <c r="C280" s="54" t="s">
        <v>550</v>
      </c>
      <c r="D280" s="54" t="s">
        <v>756</v>
      </c>
      <c r="E280" s="54" t="s">
        <v>689</v>
      </c>
      <c r="F280" s="54" t="s">
        <v>505</v>
      </c>
      <c r="G280" s="54" t="s">
        <v>854</v>
      </c>
    </row>
    <row r="281" spans="2:7" x14ac:dyDescent="0.25">
      <c r="B281" s="67">
        <v>43950</v>
      </c>
      <c r="C281" s="54" t="s">
        <v>662</v>
      </c>
      <c r="D281" s="54" t="s">
        <v>613</v>
      </c>
      <c r="E281" s="54" t="s">
        <v>668</v>
      </c>
      <c r="F281" s="54" t="s">
        <v>654</v>
      </c>
      <c r="G281" s="54" t="s">
        <v>506</v>
      </c>
    </row>
    <row r="282" spans="2:7" x14ac:dyDescent="0.25">
      <c r="B282" s="67">
        <v>43949</v>
      </c>
      <c r="C282" s="54" t="s">
        <v>512</v>
      </c>
      <c r="D282" s="54" t="s">
        <v>855</v>
      </c>
      <c r="E282" s="54" t="s">
        <v>856</v>
      </c>
      <c r="F282" s="54" t="s">
        <v>857</v>
      </c>
      <c r="G282" s="54" t="s">
        <v>506</v>
      </c>
    </row>
    <row r="283" spans="2:7" x14ac:dyDescent="0.25">
      <c r="B283" s="67">
        <v>43948</v>
      </c>
      <c r="C283" s="54" t="s">
        <v>662</v>
      </c>
      <c r="D283" s="54" t="s">
        <v>858</v>
      </c>
      <c r="E283" s="54" t="s">
        <v>859</v>
      </c>
      <c r="F283" s="54" t="s">
        <v>643</v>
      </c>
      <c r="G283" s="54" t="s">
        <v>711</v>
      </c>
    </row>
    <row r="284" spans="2:7" x14ac:dyDescent="0.25">
      <c r="B284" s="67">
        <v>43945</v>
      </c>
      <c r="C284" s="54" t="s">
        <v>497</v>
      </c>
      <c r="D284" s="54" t="s">
        <v>121</v>
      </c>
      <c r="E284" s="54" t="s">
        <v>860</v>
      </c>
      <c r="F284" s="54" t="s">
        <v>626</v>
      </c>
      <c r="G284" s="54" t="s">
        <v>861</v>
      </c>
    </row>
    <row r="285" spans="2:7" x14ac:dyDescent="0.25">
      <c r="B285" s="67">
        <v>43944</v>
      </c>
      <c r="C285" s="54" t="s">
        <v>588</v>
      </c>
      <c r="D285" s="54" t="s">
        <v>629</v>
      </c>
      <c r="E285" s="54" t="s">
        <v>862</v>
      </c>
      <c r="F285" s="54" t="s">
        <v>863</v>
      </c>
      <c r="G285" s="54" t="s">
        <v>653</v>
      </c>
    </row>
    <row r="286" spans="2:7" x14ac:dyDescent="0.25">
      <c r="B286" s="67">
        <v>43943</v>
      </c>
      <c r="C286" s="54" t="s">
        <v>654</v>
      </c>
      <c r="D286" s="54" t="s">
        <v>330</v>
      </c>
      <c r="E286" s="54" t="s">
        <v>587</v>
      </c>
      <c r="F286" s="54" t="s">
        <v>577</v>
      </c>
      <c r="G286" s="54" t="s">
        <v>864</v>
      </c>
    </row>
    <row r="287" spans="2:7" x14ac:dyDescent="0.25">
      <c r="B287" s="67">
        <v>43942</v>
      </c>
      <c r="C287" s="54" t="s">
        <v>672</v>
      </c>
      <c r="D287" s="54" t="s">
        <v>865</v>
      </c>
      <c r="E287" s="54" t="s">
        <v>711</v>
      </c>
      <c r="F287" s="54" t="s">
        <v>866</v>
      </c>
      <c r="G287" s="54" t="s">
        <v>513</v>
      </c>
    </row>
    <row r="288" spans="2:7" x14ac:dyDescent="0.25">
      <c r="B288" s="67">
        <v>43941</v>
      </c>
      <c r="C288" s="54" t="s">
        <v>510</v>
      </c>
      <c r="D288" s="54" t="s">
        <v>503</v>
      </c>
      <c r="E288" s="54" t="s">
        <v>662</v>
      </c>
      <c r="F288" s="54" t="s">
        <v>543</v>
      </c>
      <c r="G288" s="54" t="s">
        <v>662</v>
      </c>
    </row>
    <row r="289" spans="2:7" x14ac:dyDescent="0.25">
      <c r="B289" s="67">
        <v>43938</v>
      </c>
      <c r="C289" s="54" t="s">
        <v>582</v>
      </c>
      <c r="D289" s="54" t="s">
        <v>867</v>
      </c>
      <c r="E289" s="54" t="s">
        <v>637</v>
      </c>
      <c r="F289" s="54" t="s">
        <v>577</v>
      </c>
      <c r="G289" s="54" t="s">
        <v>637</v>
      </c>
    </row>
    <row r="290" spans="2:7" x14ac:dyDescent="0.25">
      <c r="B290" s="67">
        <v>43937</v>
      </c>
      <c r="C290" s="54" t="s">
        <v>546</v>
      </c>
      <c r="D290" s="54" t="s">
        <v>868</v>
      </c>
      <c r="E290" s="54" t="s">
        <v>649</v>
      </c>
      <c r="F290" s="54" t="s">
        <v>546</v>
      </c>
      <c r="G290" s="54" t="s">
        <v>711</v>
      </c>
    </row>
    <row r="291" spans="2:7" x14ac:dyDescent="0.25">
      <c r="B291" s="67">
        <v>43936</v>
      </c>
      <c r="C291" s="54" t="s">
        <v>631</v>
      </c>
      <c r="D291" s="54" t="s">
        <v>869</v>
      </c>
      <c r="E291" s="54" t="s">
        <v>402</v>
      </c>
      <c r="F291" s="54" t="s">
        <v>631</v>
      </c>
      <c r="G291" s="54" t="s">
        <v>402</v>
      </c>
    </row>
    <row r="292" spans="2:7" x14ac:dyDescent="0.25">
      <c r="B292" s="67">
        <v>43935</v>
      </c>
      <c r="C292" s="54" t="s">
        <v>752</v>
      </c>
      <c r="D292" s="54" t="s">
        <v>870</v>
      </c>
      <c r="E292" s="54" t="s">
        <v>417</v>
      </c>
      <c r="F292" s="54" t="s">
        <v>871</v>
      </c>
      <c r="G292" s="54" t="s">
        <v>872</v>
      </c>
    </row>
    <row r="293" spans="2:7" x14ac:dyDescent="0.25">
      <c r="B293" s="67">
        <v>43930</v>
      </c>
      <c r="C293" s="54" t="s">
        <v>658</v>
      </c>
      <c r="D293" s="54" t="s">
        <v>873</v>
      </c>
      <c r="E293" s="54" t="s">
        <v>790</v>
      </c>
      <c r="F293" s="54" t="s">
        <v>760</v>
      </c>
      <c r="G293" s="54" t="s">
        <v>790</v>
      </c>
    </row>
    <row r="294" spans="2:7" x14ac:dyDescent="0.25">
      <c r="B294" s="67">
        <v>43929</v>
      </c>
      <c r="C294" s="54" t="s">
        <v>587</v>
      </c>
      <c r="D294" s="54" t="s">
        <v>874</v>
      </c>
      <c r="E294" s="54" t="s">
        <v>875</v>
      </c>
      <c r="F294" s="54" t="s">
        <v>853</v>
      </c>
      <c r="G294" s="54" t="s">
        <v>875</v>
      </c>
    </row>
    <row r="295" spans="2:7" x14ac:dyDescent="0.25">
      <c r="B295" s="67">
        <v>43928</v>
      </c>
      <c r="C295" s="54" t="s">
        <v>392</v>
      </c>
      <c r="D295" s="54" t="s">
        <v>876</v>
      </c>
      <c r="E295" s="54" t="s">
        <v>750</v>
      </c>
      <c r="F295" s="54" t="s">
        <v>718</v>
      </c>
      <c r="G295" s="54" t="s">
        <v>695</v>
      </c>
    </row>
    <row r="296" spans="2:7" x14ac:dyDescent="0.25">
      <c r="B296" s="67">
        <v>43927</v>
      </c>
      <c r="C296" s="54" t="s">
        <v>877</v>
      </c>
      <c r="D296" s="54" t="s">
        <v>878</v>
      </c>
      <c r="E296" s="54" t="s">
        <v>714</v>
      </c>
      <c r="F296" s="54" t="s">
        <v>665</v>
      </c>
      <c r="G296" s="54" t="s">
        <v>631</v>
      </c>
    </row>
    <row r="297" spans="2:7" x14ac:dyDescent="0.25">
      <c r="B297" s="67">
        <v>43924</v>
      </c>
      <c r="C297" s="54" t="s">
        <v>576</v>
      </c>
      <c r="D297" s="54" t="s">
        <v>879</v>
      </c>
      <c r="E297" s="54" t="s">
        <v>678</v>
      </c>
      <c r="F297" s="54" t="s">
        <v>517</v>
      </c>
      <c r="G297" s="54" t="s">
        <v>820</v>
      </c>
    </row>
    <row r="298" spans="2:7" x14ac:dyDescent="0.25">
      <c r="B298" s="67">
        <v>43923</v>
      </c>
      <c r="C298" s="54" t="s">
        <v>536</v>
      </c>
      <c r="D298" s="54" t="s">
        <v>880</v>
      </c>
      <c r="E298" s="54" t="s">
        <v>601</v>
      </c>
      <c r="F298" s="54" t="s">
        <v>555</v>
      </c>
      <c r="G298" s="54" t="s">
        <v>500</v>
      </c>
    </row>
    <row r="299" spans="2:7" x14ac:dyDescent="0.25">
      <c r="B299" s="67">
        <v>43922</v>
      </c>
      <c r="C299" s="54" t="s">
        <v>881</v>
      </c>
      <c r="D299" s="54" t="s">
        <v>882</v>
      </c>
      <c r="E299" s="54" t="s">
        <v>584</v>
      </c>
      <c r="F299" s="54" t="s">
        <v>881</v>
      </c>
      <c r="G299" s="54" t="s">
        <v>495</v>
      </c>
    </row>
    <row r="300" spans="2:7" x14ac:dyDescent="0.25">
      <c r="B300" s="67">
        <v>43921</v>
      </c>
      <c r="C300" s="54" t="s">
        <v>584</v>
      </c>
      <c r="D300" s="54" t="s">
        <v>333</v>
      </c>
      <c r="E300" s="54" t="s">
        <v>743</v>
      </c>
      <c r="F300" s="54" t="s">
        <v>538</v>
      </c>
      <c r="G300" s="54" t="s">
        <v>512</v>
      </c>
    </row>
    <row r="301" spans="2:7" x14ac:dyDescent="0.25">
      <c r="B301" s="67">
        <v>43920</v>
      </c>
      <c r="C301" s="54" t="s">
        <v>640</v>
      </c>
      <c r="D301" s="54" t="s">
        <v>883</v>
      </c>
      <c r="E301" s="54" t="s">
        <v>884</v>
      </c>
      <c r="F301" s="54" t="s">
        <v>501</v>
      </c>
      <c r="G301" s="54" t="s">
        <v>885</v>
      </c>
    </row>
    <row r="302" spans="2:7" x14ac:dyDescent="0.25">
      <c r="B302" s="67">
        <v>43917</v>
      </c>
      <c r="C302" s="54" t="s">
        <v>97</v>
      </c>
      <c r="D302" s="54" t="s">
        <v>886</v>
      </c>
      <c r="E302" s="54" t="s">
        <v>322</v>
      </c>
      <c r="F302" s="54" t="s">
        <v>750</v>
      </c>
      <c r="G302" s="54" t="s">
        <v>767</v>
      </c>
    </row>
    <row r="303" spans="2:7" x14ac:dyDescent="0.25">
      <c r="B303" s="67">
        <v>43916</v>
      </c>
      <c r="C303" s="54" t="s">
        <v>327</v>
      </c>
      <c r="D303" s="54" t="s">
        <v>788</v>
      </c>
      <c r="E303" s="54" t="s">
        <v>327</v>
      </c>
      <c r="F303" s="54" t="s">
        <v>243</v>
      </c>
      <c r="G303" s="54" t="s">
        <v>89</v>
      </c>
    </row>
    <row r="304" spans="2:7" x14ac:dyDescent="0.25">
      <c r="B304" s="67">
        <v>43915</v>
      </c>
      <c r="C304" s="54" t="s">
        <v>767</v>
      </c>
      <c r="D304" s="54" t="s">
        <v>887</v>
      </c>
      <c r="E304" s="54" t="s">
        <v>888</v>
      </c>
      <c r="F304" s="54" t="s">
        <v>120</v>
      </c>
      <c r="G304" s="54" t="s">
        <v>197</v>
      </c>
    </row>
    <row r="305" spans="2:7" x14ac:dyDescent="0.25">
      <c r="B305" s="67">
        <v>43914</v>
      </c>
      <c r="C305" s="54" t="s">
        <v>327</v>
      </c>
      <c r="D305" s="54" t="s">
        <v>889</v>
      </c>
      <c r="E305" s="54" t="s">
        <v>890</v>
      </c>
      <c r="F305" s="54" t="s">
        <v>406</v>
      </c>
      <c r="G305" s="54" t="s">
        <v>92</v>
      </c>
    </row>
    <row r="306" spans="2:7" x14ac:dyDescent="0.25">
      <c r="B306" s="67">
        <v>43913</v>
      </c>
      <c r="C306" s="54" t="s">
        <v>418</v>
      </c>
      <c r="D306" s="54" t="s">
        <v>891</v>
      </c>
      <c r="E306" s="54" t="s">
        <v>358</v>
      </c>
      <c r="F306" s="54" t="s">
        <v>892</v>
      </c>
      <c r="G306" s="54" t="s">
        <v>354</v>
      </c>
    </row>
    <row r="307" spans="2:7" x14ac:dyDescent="0.25">
      <c r="B307" s="67">
        <v>43910</v>
      </c>
      <c r="C307" s="54" t="s">
        <v>123</v>
      </c>
      <c r="D307" s="54" t="s">
        <v>893</v>
      </c>
      <c r="E307" s="54" t="s">
        <v>188</v>
      </c>
      <c r="F307" s="54" t="s">
        <v>730</v>
      </c>
      <c r="G307" s="54" t="s">
        <v>334</v>
      </c>
    </row>
    <row r="308" spans="2:7" x14ac:dyDescent="0.25">
      <c r="B308" s="67">
        <v>43909</v>
      </c>
      <c r="C308" s="54" t="s">
        <v>567</v>
      </c>
      <c r="D308" s="54" t="s">
        <v>894</v>
      </c>
      <c r="E308" s="54" t="s">
        <v>567</v>
      </c>
      <c r="F308" s="54" t="s">
        <v>895</v>
      </c>
      <c r="G308" s="54" t="s">
        <v>895</v>
      </c>
    </row>
    <row r="309" spans="2:7" x14ac:dyDescent="0.25">
      <c r="B309" s="67">
        <v>43908</v>
      </c>
      <c r="C309" s="54" t="s">
        <v>896</v>
      </c>
      <c r="D309" s="54" t="s">
        <v>897</v>
      </c>
      <c r="E309" s="54" t="s">
        <v>669</v>
      </c>
      <c r="F309" s="54" t="s">
        <v>898</v>
      </c>
      <c r="G309" s="54" t="s">
        <v>895</v>
      </c>
    </row>
    <row r="310" spans="2:7" x14ac:dyDescent="0.25">
      <c r="B310" s="67">
        <v>43907</v>
      </c>
      <c r="C310" s="54" t="s">
        <v>899</v>
      </c>
      <c r="D310" s="54" t="s">
        <v>900</v>
      </c>
      <c r="E310" s="54" t="s">
        <v>701</v>
      </c>
      <c r="F310" s="54" t="s">
        <v>899</v>
      </c>
      <c r="G310" s="54" t="s">
        <v>842</v>
      </c>
    </row>
    <row r="311" spans="2:7" x14ac:dyDescent="0.25">
      <c r="B311" s="67">
        <v>43906</v>
      </c>
      <c r="C311" s="54" t="s">
        <v>901</v>
      </c>
      <c r="D311" s="54" t="s">
        <v>902</v>
      </c>
      <c r="E311" s="54" t="s">
        <v>671</v>
      </c>
      <c r="F311" s="54" t="s">
        <v>903</v>
      </c>
      <c r="G311" s="54" t="s">
        <v>626</v>
      </c>
    </row>
    <row r="312" spans="2:7" x14ac:dyDescent="0.25">
      <c r="B312" s="67">
        <v>43903</v>
      </c>
      <c r="C312" s="54" t="s">
        <v>392</v>
      </c>
      <c r="D312" s="54" t="s">
        <v>904</v>
      </c>
      <c r="E312" s="54" t="s">
        <v>322</v>
      </c>
      <c r="F312" s="54" t="s">
        <v>392</v>
      </c>
      <c r="G312" s="54" t="s">
        <v>283</v>
      </c>
    </row>
    <row r="313" spans="2:7" x14ac:dyDescent="0.25">
      <c r="B313" s="67">
        <v>43902</v>
      </c>
      <c r="C313" s="54" t="s">
        <v>905</v>
      </c>
      <c r="D313" s="54" t="s">
        <v>906</v>
      </c>
      <c r="E313" s="54" t="s">
        <v>320</v>
      </c>
      <c r="F313" s="54" t="s">
        <v>420</v>
      </c>
      <c r="G313" s="54" t="s">
        <v>125</v>
      </c>
    </row>
    <row r="314" spans="2:7" x14ac:dyDescent="0.25">
      <c r="B314" s="67">
        <v>43901</v>
      </c>
      <c r="C314" s="54" t="s">
        <v>907</v>
      </c>
      <c r="D314" s="54" t="s">
        <v>429</v>
      </c>
      <c r="E314" s="54" t="s">
        <v>908</v>
      </c>
      <c r="F314" s="54" t="s">
        <v>471</v>
      </c>
      <c r="G314" s="54" t="s">
        <v>909</v>
      </c>
    </row>
    <row r="315" spans="2:7" x14ac:dyDescent="0.25">
      <c r="B315" s="67">
        <v>43900</v>
      </c>
      <c r="C315" s="54" t="s">
        <v>910</v>
      </c>
      <c r="D315" s="54" t="s">
        <v>911</v>
      </c>
      <c r="E315" s="54" t="s">
        <v>912</v>
      </c>
      <c r="F315" s="54" t="s">
        <v>913</v>
      </c>
      <c r="G315" s="54" t="s">
        <v>914</v>
      </c>
    </row>
    <row r="316" spans="2:7" x14ac:dyDescent="0.25">
      <c r="B316" s="67">
        <v>43899</v>
      </c>
      <c r="C316" s="54" t="s">
        <v>915</v>
      </c>
      <c r="D316" s="54" t="s">
        <v>916</v>
      </c>
      <c r="E316" s="54" t="s">
        <v>917</v>
      </c>
      <c r="F316" s="54" t="s">
        <v>918</v>
      </c>
      <c r="G316" s="54" t="s">
        <v>919</v>
      </c>
    </row>
    <row r="317" spans="2:7" x14ac:dyDescent="0.25">
      <c r="B317" s="67">
        <v>43896</v>
      </c>
      <c r="C317" s="54" t="s">
        <v>920</v>
      </c>
      <c r="D317" s="54" t="s">
        <v>921</v>
      </c>
      <c r="E317" s="54" t="s">
        <v>922</v>
      </c>
      <c r="F317" s="54" t="s">
        <v>923</v>
      </c>
      <c r="G317" s="54" t="s">
        <v>924</v>
      </c>
    </row>
    <row r="318" spans="2:7" x14ac:dyDescent="0.25">
      <c r="B318" s="67">
        <v>43895</v>
      </c>
      <c r="C318" s="54" t="s">
        <v>925</v>
      </c>
      <c r="D318" s="54" t="s">
        <v>139</v>
      </c>
      <c r="E318" s="54" t="s">
        <v>926</v>
      </c>
      <c r="F318" s="54" t="s">
        <v>927</v>
      </c>
      <c r="G318" s="54" t="s">
        <v>928</v>
      </c>
    </row>
    <row r="319" spans="2:7" x14ac:dyDescent="0.25">
      <c r="B319" s="67">
        <v>43894</v>
      </c>
      <c r="C319" s="54" t="s">
        <v>929</v>
      </c>
      <c r="D319" s="54" t="s">
        <v>930</v>
      </c>
      <c r="E319" s="54" t="s">
        <v>931</v>
      </c>
      <c r="F319" s="54" t="s">
        <v>932</v>
      </c>
      <c r="G319" s="54" t="s">
        <v>933</v>
      </c>
    </row>
    <row r="320" spans="2:7" x14ac:dyDescent="0.25">
      <c r="B320" s="67">
        <v>43893</v>
      </c>
      <c r="C320" s="54" t="s">
        <v>934</v>
      </c>
      <c r="D320" s="54" t="s">
        <v>935</v>
      </c>
      <c r="E320" s="54" t="s">
        <v>936</v>
      </c>
      <c r="F320" s="54" t="s">
        <v>927</v>
      </c>
      <c r="G320" s="54" t="s">
        <v>937</v>
      </c>
    </row>
    <row r="321" spans="2:7" x14ac:dyDescent="0.25">
      <c r="B321" s="67">
        <v>43892</v>
      </c>
      <c r="C321" s="54" t="s">
        <v>933</v>
      </c>
      <c r="D321" s="54" t="s">
        <v>938</v>
      </c>
      <c r="E321" s="54" t="s">
        <v>933</v>
      </c>
      <c r="F321" s="54" t="s">
        <v>939</v>
      </c>
      <c r="G321" s="54" t="s">
        <v>932</v>
      </c>
    </row>
    <row r="322" spans="2:7" x14ac:dyDescent="0.25">
      <c r="B322" s="67">
        <v>43889</v>
      </c>
      <c r="C322" s="54" t="s">
        <v>940</v>
      </c>
      <c r="D322" s="54" t="s">
        <v>941</v>
      </c>
      <c r="E322" s="54" t="s">
        <v>942</v>
      </c>
      <c r="F322" s="54" t="s">
        <v>943</v>
      </c>
      <c r="G322" s="54" t="s">
        <v>944</v>
      </c>
    </row>
    <row r="323" spans="2:7" x14ac:dyDescent="0.25">
      <c r="B323" s="67">
        <v>43888</v>
      </c>
      <c r="C323" s="54" t="s">
        <v>945</v>
      </c>
      <c r="D323" s="54" t="s">
        <v>946</v>
      </c>
      <c r="E323" s="54" t="s">
        <v>947</v>
      </c>
      <c r="F323" s="54" t="s">
        <v>948</v>
      </c>
      <c r="G323" s="54" t="s">
        <v>949</v>
      </c>
    </row>
    <row r="324" spans="2:7" x14ac:dyDescent="0.25">
      <c r="B324" s="67">
        <v>43887</v>
      </c>
      <c r="C324" s="54" t="s">
        <v>950</v>
      </c>
      <c r="D324" s="54" t="s">
        <v>951</v>
      </c>
      <c r="E324" s="54" t="s">
        <v>952</v>
      </c>
      <c r="F324" s="54" t="s">
        <v>949</v>
      </c>
      <c r="G324" s="54" t="s">
        <v>953</v>
      </c>
    </row>
    <row r="325" spans="2:7" x14ac:dyDescent="0.25">
      <c r="B325" s="67">
        <v>43886</v>
      </c>
      <c r="C325" s="54" t="s">
        <v>954</v>
      </c>
      <c r="D325" s="54" t="s">
        <v>955</v>
      </c>
      <c r="E325" s="54" t="s">
        <v>956</v>
      </c>
      <c r="F325" s="54" t="s">
        <v>952</v>
      </c>
      <c r="G325" s="54" t="s">
        <v>957</v>
      </c>
    </row>
    <row r="326" spans="2:7" x14ac:dyDescent="0.25">
      <c r="B326" s="67">
        <v>43885</v>
      </c>
      <c r="C326" s="54" t="s">
        <v>957</v>
      </c>
      <c r="D326" s="54" t="s">
        <v>958</v>
      </c>
      <c r="E326" s="54" t="s">
        <v>959</v>
      </c>
      <c r="F326" s="54" t="s">
        <v>960</v>
      </c>
      <c r="G326" s="54" t="s">
        <v>959</v>
      </c>
    </row>
    <row r="327" spans="2:7" x14ac:dyDescent="0.25">
      <c r="B327" s="67">
        <v>43882</v>
      </c>
      <c r="C327" s="54" t="s">
        <v>961</v>
      </c>
      <c r="D327" s="54" t="s">
        <v>704</v>
      </c>
      <c r="E327" s="54" t="s">
        <v>962</v>
      </c>
      <c r="F327" s="54" t="s">
        <v>963</v>
      </c>
      <c r="G327" s="54" t="s">
        <v>964</v>
      </c>
    </row>
    <row r="328" spans="2:7" x14ac:dyDescent="0.25">
      <c r="B328" s="67">
        <v>43881</v>
      </c>
      <c r="C328" s="54" t="s">
        <v>965</v>
      </c>
      <c r="D328" s="54" t="s">
        <v>966</v>
      </c>
      <c r="E328" s="54" t="s">
        <v>967</v>
      </c>
      <c r="F328" s="54" t="s">
        <v>965</v>
      </c>
      <c r="G328" s="54" t="s">
        <v>968</v>
      </c>
    </row>
    <row r="329" spans="2:7" x14ac:dyDescent="0.25">
      <c r="B329" s="67">
        <v>43880</v>
      </c>
      <c r="C329" s="54" t="s">
        <v>969</v>
      </c>
      <c r="D329" s="54" t="s">
        <v>297</v>
      </c>
      <c r="E329" s="54" t="s">
        <v>970</v>
      </c>
      <c r="F329" s="54" t="s">
        <v>971</v>
      </c>
      <c r="G329" s="54" t="s">
        <v>972</v>
      </c>
    </row>
    <row r="330" spans="2:7" x14ac:dyDescent="0.25">
      <c r="B330" s="67">
        <v>43879</v>
      </c>
      <c r="C330" s="54" t="s">
        <v>973</v>
      </c>
      <c r="D330" s="54" t="s">
        <v>544</v>
      </c>
      <c r="E330" s="54" t="s">
        <v>974</v>
      </c>
      <c r="F330" s="54" t="s">
        <v>972</v>
      </c>
      <c r="G330" s="54" t="s">
        <v>975</v>
      </c>
    </row>
    <row r="331" spans="2:7" x14ac:dyDescent="0.25">
      <c r="B331" s="67">
        <v>43878</v>
      </c>
      <c r="C331" s="54" t="s">
        <v>976</v>
      </c>
      <c r="D331" s="54" t="s">
        <v>444</v>
      </c>
      <c r="E331" s="54" t="s">
        <v>977</v>
      </c>
      <c r="F331" s="54" t="s">
        <v>971</v>
      </c>
      <c r="G331" s="54" t="s">
        <v>967</v>
      </c>
    </row>
    <row r="332" spans="2:7" x14ac:dyDescent="0.25">
      <c r="B332" s="67">
        <v>43875</v>
      </c>
      <c r="C332" s="54" t="s">
        <v>968</v>
      </c>
      <c r="D332" s="54" t="s">
        <v>458</v>
      </c>
      <c r="E332" s="54" t="s">
        <v>978</v>
      </c>
      <c r="F332" s="54" t="s">
        <v>979</v>
      </c>
      <c r="G332" s="54" t="s">
        <v>979</v>
      </c>
    </row>
    <row r="333" spans="2:7" x14ac:dyDescent="0.25">
      <c r="B333" s="67">
        <v>43874</v>
      </c>
      <c r="C333" s="54" t="s">
        <v>980</v>
      </c>
      <c r="D333" s="54" t="s">
        <v>398</v>
      </c>
      <c r="E333" s="54" t="s">
        <v>981</v>
      </c>
      <c r="F333" s="54" t="s">
        <v>982</v>
      </c>
      <c r="G333" s="54" t="s">
        <v>983</v>
      </c>
    </row>
    <row r="334" spans="2:7" x14ac:dyDescent="0.25">
      <c r="B334" s="67">
        <v>43873</v>
      </c>
      <c r="C334" s="54" t="s">
        <v>973</v>
      </c>
      <c r="D334" s="54" t="s">
        <v>544</v>
      </c>
      <c r="E334" s="54" t="s">
        <v>984</v>
      </c>
      <c r="F334" s="54" t="s">
        <v>985</v>
      </c>
      <c r="G334" s="54" t="s">
        <v>974</v>
      </c>
    </row>
    <row r="335" spans="2:7" x14ac:dyDescent="0.25">
      <c r="B335" s="67">
        <v>43872</v>
      </c>
      <c r="C335" s="54" t="s">
        <v>976</v>
      </c>
      <c r="D335" s="54" t="s">
        <v>986</v>
      </c>
      <c r="E335" s="54" t="s">
        <v>987</v>
      </c>
      <c r="F335" s="54" t="s">
        <v>983</v>
      </c>
      <c r="G335" s="54" t="s">
        <v>988</v>
      </c>
    </row>
    <row r="336" spans="2:7" x14ac:dyDescent="0.25">
      <c r="B336" s="67">
        <v>43871</v>
      </c>
      <c r="C336" s="54" t="s">
        <v>989</v>
      </c>
      <c r="D336" s="54" t="s">
        <v>990</v>
      </c>
      <c r="E336" s="54" t="s">
        <v>991</v>
      </c>
      <c r="F336" s="54" t="s">
        <v>989</v>
      </c>
      <c r="G336" s="54" t="s">
        <v>992</v>
      </c>
    </row>
    <row r="337" spans="2:7" x14ac:dyDescent="0.25">
      <c r="B337" s="67">
        <v>43868</v>
      </c>
      <c r="C337" s="54" t="s">
        <v>993</v>
      </c>
      <c r="D337" s="54" t="s">
        <v>737</v>
      </c>
      <c r="E337" s="54" t="s">
        <v>994</v>
      </c>
      <c r="F337" s="54" t="s">
        <v>991</v>
      </c>
      <c r="G337" s="54" t="s">
        <v>995</v>
      </c>
    </row>
    <row r="338" spans="2:7" x14ac:dyDescent="0.25">
      <c r="B338" s="67">
        <v>43867</v>
      </c>
      <c r="C338" s="54" t="s">
        <v>996</v>
      </c>
      <c r="D338" s="54" t="s">
        <v>997</v>
      </c>
      <c r="E338" s="54" t="s">
        <v>998</v>
      </c>
      <c r="F338" s="54" t="s">
        <v>996</v>
      </c>
      <c r="G338" s="54" t="s">
        <v>998</v>
      </c>
    </row>
    <row r="339" spans="2:7" x14ac:dyDescent="0.25">
      <c r="B339" s="67">
        <v>43866</v>
      </c>
      <c r="C339" s="54" t="s">
        <v>999</v>
      </c>
      <c r="D339" s="54" t="s">
        <v>1000</v>
      </c>
      <c r="E339" s="54" t="s">
        <v>1001</v>
      </c>
      <c r="F339" s="54" t="s">
        <v>1002</v>
      </c>
      <c r="G339" s="54" t="s">
        <v>1003</v>
      </c>
    </row>
    <row r="340" spans="2:7" x14ac:dyDescent="0.25">
      <c r="B340" s="67">
        <v>43865</v>
      </c>
      <c r="C340" s="54" t="s">
        <v>1004</v>
      </c>
      <c r="D340" s="54" t="s">
        <v>1005</v>
      </c>
      <c r="E340" s="54" t="s">
        <v>1003</v>
      </c>
      <c r="F340" s="54" t="s">
        <v>1006</v>
      </c>
      <c r="G340" s="54" t="s">
        <v>1007</v>
      </c>
    </row>
    <row r="341" spans="2:7" x14ac:dyDescent="0.25">
      <c r="B341" s="67">
        <v>43864</v>
      </c>
      <c r="C341" s="54" t="s">
        <v>1008</v>
      </c>
      <c r="D341" s="54" t="s">
        <v>1009</v>
      </c>
      <c r="E341" s="54" t="s">
        <v>991</v>
      </c>
      <c r="F341" s="54" t="s">
        <v>976</v>
      </c>
      <c r="G341" s="54" t="s">
        <v>1010</v>
      </c>
    </row>
    <row r="342" spans="2:7" x14ac:dyDescent="0.25">
      <c r="B342" s="67">
        <v>43861</v>
      </c>
      <c r="C342" s="54" t="s">
        <v>988</v>
      </c>
      <c r="D342" s="54" t="s">
        <v>1005</v>
      </c>
      <c r="E342" s="54" t="s">
        <v>1011</v>
      </c>
      <c r="F342" s="54" t="s">
        <v>973</v>
      </c>
      <c r="G342" s="54" t="s">
        <v>977</v>
      </c>
    </row>
    <row r="343" spans="2:7" x14ac:dyDescent="0.25">
      <c r="B343" s="67">
        <v>43860</v>
      </c>
      <c r="C343" s="54" t="s">
        <v>977</v>
      </c>
      <c r="D343" s="54" t="s">
        <v>1012</v>
      </c>
      <c r="E343" s="54" t="s">
        <v>977</v>
      </c>
      <c r="F343" s="54" t="s">
        <v>962</v>
      </c>
      <c r="G343" s="54" t="s">
        <v>1013</v>
      </c>
    </row>
    <row r="344" spans="2:7" x14ac:dyDescent="0.25">
      <c r="B344" s="67">
        <v>43859</v>
      </c>
      <c r="C344" s="54" t="s">
        <v>974</v>
      </c>
      <c r="D344" s="54" t="s">
        <v>1014</v>
      </c>
      <c r="E344" s="54" t="s">
        <v>1015</v>
      </c>
      <c r="F344" s="54" t="s">
        <v>981</v>
      </c>
      <c r="G344" s="54" t="s">
        <v>974</v>
      </c>
    </row>
    <row r="345" spans="2:7" x14ac:dyDescent="0.25">
      <c r="B345" s="67">
        <v>43858</v>
      </c>
      <c r="C345" s="54" t="s">
        <v>981</v>
      </c>
      <c r="D345" s="54" t="s">
        <v>1016</v>
      </c>
      <c r="E345" s="54" t="s">
        <v>981</v>
      </c>
      <c r="F345" s="54" t="s">
        <v>962</v>
      </c>
      <c r="G345" s="54" t="s">
        <v>969</v>
      </c>
    </row>
    <row r="346" spans="2:7" x14ac:dyDescent="0.25">
      <c r="B346" s="67">
        <v>43857</v>
      </c>
      <c r="C346" s="54" t="s">
        <v>969</v>
      </c>
      <c r="D346" s="54" t="s">
        <v>762</v>
      </c>
      <c r="E346" s="54" t="s">
        <v>969</v>
      </c>
      <c r="F346" s="54" t="s">
        <v>964</v>
      </c>
      <c r="G346" s="54" t="s">
        <v>1017</v>
      </c>
    </row>
    <row r="347" spans="2:7" x14ac:dyDescent="0.25">
      <c r="B347" s="67">
        <v>43854</v>
      </c>
      <c r="C347" s="54" t="s">
        <v>1018</v>
      </c>
      <c r="D347" s="54" t="s">
        <v>1019</v>
      </c>
      <c r="E347" s="54" t="s">
        <v>1020</v>
      </c>
      <c r="F347" s="54" t="s">
        <v>1018</v>
      </c>
      <c r="G347" s="54" t="s">
        <v>1021</v>
      </c>
    </row>
    <row r="348" spans="2:7" x14ac:dyDescent="0.25">
      <c r="B348" s="67">
        <v>43853</v>
      </c>
      <c r="C348" s="54" t="s">
        <v>1022</v>
      </c>
      <c r="D348" s="54" t="s">
        <v>1023</v>
      </c>
      <c r="E348" s="54" t="s">
        <v>1024</v>
      </c>
      <c r="F348" s="54" t="s">
        <v>1022</v>
      </c>
      <c r="G348" s="54" t="s">
        <v>1024</v>
      </c>
    </row>
    <row r="349" spans="2:7" x14ac:dyDescent="0.25">
      <c r="B349" s="67">
        <v>43852</v>
      </c>
      <c r="C349" s="54" t="s">
        <v>1024</v>
      </c>
      <c r="D349" s="54" t="s">
        <v>677</v>
      </c>
      <c r="E349" s="54" t="s">
        <v>1025</v>
      </c>
      <c r="F349" s="54" t="s">
        <v>996</v>
      </c>
      <c r="G349" s="54" t="s">
        <v>1026</v>
      </c>
    </row>
    <row r="350" spans="2:7" x14ac:dyDescent="0.25">
      <c r="B350" s="67">
        <v>43851</v>
      </c>
      <c r="C350" s="54" t="s">
        <v>1027</v>
      </c>
      <c r="D350" s="54" t="s">
        <v>189</v>
      </c>
      <c r="E350" s="54" t="s">
        <v>1028</v>
      </c>
      <c r="F350" s="54" t="s">
        <v>1002</v>
      </c>
      <c r="G350" s="54" t="s">
        <v>1028</v>
      </c>
    </row>
    <row r="351" spans="2:7" x14ac:dyDescent="0.25">
      <c r="B351" s="67">
        <v>43850</v>
      </c>
      <c r="C351" s="54" t="s">
        <v>1028</v>
      </c>
      <c r="D351" s="54" t="s">
        <v>629</v>
      </c>
      <c r="E351" s="54" t="s">
        <v>1024</v>
      </c>
      <c r="F351" s="54" t="s">
        <v>1028</v>
      </c>
      <c r="G351" s="54" t="s">
        <v>1029</v>
      </c>
    </row>
    <row r="352" spans="2:7" x14ac:dyDescent="0.25">
      <c r="B352" s="67">
        <v>43847</v>
      </c>
      <c r="C352" s="54" t="s">
        <v>1030</v>
      </c>
      <c r="D352" s="54" t="s">
        <v>1031</v>
      </c>
      <c r="E352" s="54" t="s">
        <v>1032</v>
      </c>
      <c r="F352" s="54" t="s">
        <v>1033</v>
      </c>
      <c r="G352" s="54" t="s">
        <v>999</v>
      </c>
    </row>
    <row r="353" spans="2:7" x14ac:dyDescent="0.25">
      <c r="B353" s="67">
        <v>43846</v>
      </c>
      <c r="C353" s="54" t="s">
        <v>1034</v>
      </c>
      <c r="D353" s="54" t="s">
        <v>1035</v>
      </c>
      <c r="E353" s="54" t="s">
        <v>1036</v>
      </c>
      <c r="F353" s="54" t="s">
        <v>1037</v>
      </c>
      <c r="G353" s="54" t="s">
        <v>1038</v>
      </c>
    </row>
    <row r="354" spans="2:7" x14ac:dyDescent="0.25">
      <c r="B354" s="67">
        <v>43845</v>
      </c>
      <c r="C354" s="54" t="s">
        <v>999</v>
      </c>
      <c r="D354" s="54" t="s">
        <v>434</v>
      </c>
      <c r="E354" s="54" t="s">
        <v>1039</v>
      </c>
      <c r="F354" s="54" t="s">
        <v>1033</v>
      </c>
      <c r="G354" s="54" t="s">
        <v>1025</v>
      </c>
    </row>
    <row r="355" spans="2:7" x14ac:dyDescent="0.25">
      <c r="B355" s="67">
        <v>43844</v>
      </c>
      <c r="C355" s="54" t="s">
        <v>1025</v>
      </c>
      <c r="D355" s="54" t="s">
        <v>1040</v>
      </c>
      <c r="E355" s="54" t="s">
        <v>1025</v>
      </c>
      <c r="F355" s="54" t="s">
        <v>996</v>
      </c>
      <c r="G355" s="54" t="s">
        <v>1041</v>
      </c>
    </row>
    <row r="356" spans="2:7" x14ac:dyDescent="0.25">
      <c r="B356" s="67">
        <v>43843</v>
      </c>
      <c r="C356" s="54" t="s">
        <v>1042</v>
      </c>
      <c r="D356" s="54" t="s">
        <v>759</v>
      </c>
      <c r="E356" s="54" t="s">
        <v>1029</v>
      </c>
      <c r="F356" s="54" t="s">
        <v>1043</v>
      </c>
      <c r="G356" s="54" t="s">
        <v>1044</v>
      </c>
    </row>
    <row r="357" spans="2:7" x14ac:dyDescent="0.25">
      <c r="B357" s="67">
        <v>43840</v>
      </c>
      <c r="C357" s="54" t="s">
        <v>1045</v>
      </c>
      <c r="D357" s="54" t="s">
        <v>1046</v>
      </c>
      <c r="E357" s="54" t="s">
        <v>1041</v>
      </c>
      <c r="F357" s="54" t="s">
        <v>1047</v>
      </c>
      <c r="G357" s="54" t="s">
        <v>1048</v>
      </c>
    </row>
    <row r="358" spans="2:7" x14ac:dyDescent="0.25">
      <c r="B358" s="67">
        <v>43839</v>
      </c>
      <c r="C358" s="54" t="s">
        <v>1047</v>
      </c>
      <c r="D358" s="54" t="s">
        <v>185</v>
      </c>
      <c r="E358" s="54" t="s">
        <v>1029</v>
      </c>
      <c r="F358" s="54" t="s">
        <v>1049</v>
      </c>
      <c r="G358" s="54" t="s">
        <v>1050</v>
      </c>
    </row>
    <row r="359" spans="2:7" x14ac:dyDescent="0.25">
      <c r="B359" s="67">
        <v>43838</v>
      </c>
      <c r="C359" s="54" t="s">
        <v>1049</v>
      </c>
      <c r="D359" s="54" t="s">
        <v>143</v>
      </c>
      <c r="E359" s="54" t="s">
        <v>1049</v>
      </c>
      <c r="F359" s="54" t="s">
        <v>1051</v>
      </c>
      <c r="G359" s="54" t="s">
        <v>1052</v>
      </c>
    </row>
    <row r="360" spans="2:7" x14ac:dyDescent="0.25">
      <c r="B360" s="67">
        <v>43837</v>
      </c>
      <c r="C360" s="54" t="s">
        <v>1006</v>
      </c>
      <c r="D360" s="54" t="s">
        <v>1053</v>
      </c>
      <c r="E360" s="54" t="s">
        <v>993</v>
      </c>
      <c r="F360" s="54" t="s">
        <v>1054</v>
      </c>
      <c r="G360" s="54" t="s">
        <v>1007</v>
      </c>
    </row>
    <row r="361" spans="2:7" x14ac:dyDescent="0.25">
      <c r="B361" s="67">
        <v>43836</v>
      </c>
      <c r="C361" s="54" t="s">
        <v>1055</v>
      </c>
      <c r="D361" s="54" t="s">
        <v>1056</v>
      </c>
      <c r="E361" s="54" t="s">
        <v>1057</v>
      </c>
      <c r="F361" s="54" t="s">
        <v>989</v>
      </c>
      <c r="G361" s="54" t="s">
        <v>1057</v>
      </c>
    </row>
    <row r="362" spans="2:7" x14ac:dyDescent="0.25">
      <c r="B362" s="67">
        <v>43833</v>
      </c>
      <c r="C362" s="54" t="s">
        <v>1058</v>
      </c>
      <c r="D362" s="54" t="s">
        <v>1059</v>
      </c>
      <c r="E362" s="54" t="s">
        <v>1029</v>
      </c>
      <c r="F362" s="54" t="s">
        <v>1002</v>
      </c>
      <c r="G362" s="54" t="s">
        <v>1029</v>
      </c>
    </row>
    <row r="363" spans="2:7" x14ac:dyDescent="0.25">
      <c r="B363" s="67">
        <v>43832</v>
      </c>
      <c r="C363" s="54" t="s">
        <v>1060</v>
      </c>
      <c r="D363" s="54" t="s">
        <v>126</v>
      </c>
      <c r="E363" s="54" t="s">
        <v>1039</v>
      </c>
      <c r="F363" s="54" t="s">
        <v>1061</v>
      </c>
      <c r="G363" s="54" t="s">
        <v>1062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12"/>
  <sheetViews>
    <sheetView workbookViewId="0">
      <selection activeCell="C1" sqref="C1"/>
    </sheetView>
  </sheetViews>
  <sheetFormatPr baseColWidth="10" defaultRowHeight="15" x14ac:dyDescent="0.25"/>
  <cols>
    <col min="3" max="3" width="28.42578125" customWidth="1"/>
    <col min="6" max="6" width="11.42578125" customWidth="1"/>
  </cols>
  <sheetData>
    <row r="1" spans="3:6" x14ac:dyDescent="0.25">
      <c r="C1" s="42" t="s">
        <v>1119</v>
      </c>
    </row>
    <row r="2" spans="3:6" ht="15.75" thickBot="1" x14ac:dyDescent="0.3"/>
    <row r="3" spans="3:6" ht="16.5" thickBot="1" x14ac:dyDescent="0.3">
      <c r="C3" s="69" t="s">
        <v>1063</v>
      </c>
      <c r="D3" s="70">
        <v>2018</v>
      </c>
      <c r="E3" s="70">
        <v>2019</v>
      </c>
      <c r="F3" s="71">
        <v>2020</v>
      </c>
    </row>
    <row r="4" spans="3:6" ht="16.5" thickBot="1" x14ac:dyDescent="0.3">
      <c r="C4" s="72" t="s">
        <v>1064</v>
      </c>
      <c r="D4" s="73">
        <v>276.89999999999998</v>
      </c>
      <c r="E4" s="73">
        <v>260.39999999999998</v>
      </c>
      <c r="F4" s="74">
        <v>125.4</v>
      </c>
    </row>
    <row r="5" spans="3:6" ht="15.75" thickBot="1" x14ac:dyDescent="0.3">
      <c r="C5" s="75" t="s">
        <v>1065</v>
      </c>
      <c r="D5" s="76">
        <v>276.89999999999998</v>
      </c>
      <c r="E5" s="77">
        <v>260.7</v>
      </c>
      <c r="F5" s="78">
        <v>125.7</v>
      </c>
    </row>
    <row r="6" spans="3:6" ht="15.75" thickBot="1" x14ac:dyDescent="0.3">
      <c r="C6" s="79" t="s">
        <v>1066</v>
      </c>
      <c r="D6" s="80">
        <v>179.1</v>
      </c>
      <c r="E6" s="81">
        <v>120.7</v>
      </c>
      <c r="F6" s="82">
        <v>0</v>
      </c>
    </row>
    <row r="7" spans="3:6" ht="15.75" thickBot="1" x14ac:dyDescent="0.3">
      <c r="C7" s="79" t="s">
        <v>1067</v>
      </c>
      <c r="D7" s="80">
        <v>85.8</v>
      </c>
      <c r="E7" s="81">
        <v>100</v>
      </c>
      <c r="F7" s="82">
        <v>66</v>
      </c>
    </row>
    <row r="8" spans="3:6" ht="15.75" thickBot="1" x14ac:dyDescent="0.3">
      <c r="C8" s="79" t="s">
        <v>1068</v>
      </c>
      <c r="D8" s="80">
        <v>12</v>
      </c>
      <c r="E8" s="81">
        <v>40</v>
      </c>
      <c r="F8" s="82">
        <v>59.7</v>
      </c>
    </row>
    <row r="9" spans="3:6" ht="15.75" thickBot="1" x14ac:dyDescent="0.3">
      <c r="C9" s="75" t="s">
        <v>1069</v>
      </c>
      <c r="D9" s="76">
        <v>0</v>
      </c>
      <c r="E9" s="77">
        <v>-0.3</v>
      </c>
      <c r="F9" s="78">
        <v>-0.3</v>
      </c>
    </row>
    <row r="11" spans="3:6" x14ac:dyDescent="0.25">
      <c r="C11" s="84" t="s">
        <v>1070</v>
      </c>
    </row>
    <row r="12" spans="3:6" x14ac:dyDescent="0.25">
      <c r="C12" s="83" t="s">
        <v>1071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31"/>
  <sheetViews>
    <sheetView workbookViewId="0">
      <selection activeCell="C1" sqref="C1"/>
    </sheetView>
  </sheetViews>
  <sheetFormatPr baseColWidth="10" defaultRowHeight="15" x14ac:dyDescent="0.25"/>
  <cols>
    <col min="3" max="3" width="35.5703125" customWidth="1"/>
  </cols>
  <sheetData>
    <row r="1" spans="3:6" x14ac:dyDescent="0.25">
      <c r="C1" s="42" t="s">
        <v>1120</v>
      </c>
    </row>
    <row r="3" spans="3:6" ht="15.75" thickBot="1" x14ac:dyDescent="0.3"/>
    <row r="4" spans="3:6" ht="16.5" thickBot="1" x14ac:dyDescent="0.3">
      <c r="C4" s="69" t="s">
        <v>1063</v>
      </c>
      <c r="D4" s="70">
        <v>2018</v>
      </c>
      <c r="E4" s="71">
        <v>2019</v>
      </c>
      <c r="F4" s="71">
        <v>2020</v>
      </c>
    </row>
    <row r="5" spans="3:6" ht="16.5" thickBot="1" x14ac:dyDescent="0.3">
      <c r="C5" s="72" t="s">
        <v>1072</v>
      </c>
      <c r="D5" s="73">
        <v>250</v>
      </c>
      <c r="E5" s="74">
        <v>250</v>
      </c>
      <c r="F5" s="74">
        <v>162.4</v>
      </c>
    </row>
    <row r="6" spans="3:6" ht="15.75" thickBot="1" x14ac:dyDescent="0.3">
      <c r="C6" s="85" t="s">
        <v>1073</v>
      </c>
      <c r="D6" s="77"/>
      <c r="E6" s="78">
        <v>9</v>
      </c>
      <c r="F6" s="78">
        <v>13.2</v>
      </c>
    </row>
    <row r="7" spans="3:6" ht="15.75" thickBot="1" x14ac:dyDescent="0.3">
      <c r="C7" s="85" t="s">
        <v>1074</v>
      </c>
      <c r="D7" s="77"/>
      <c r="E7" s="78">
        <v>46</v>
      </c>
      <c r="F7" s="78">
        <v>41.8</v>
      </c>
    </row>
    <row r="8" spans="3:6" ht="15.75" thickBot="1" x14ac:dyDescent="0.3">
      <c r="C8" s="85" t="s">
        <v>1075</v>
      </c>
      <c r="D8" s="77">
        <v>10</v>
      </c>
      <c r="E8" s="78">
        <v>9</v>
      </c>
      <c r="F8" s="78">
        <v>9</v>
      </c>
    </row>
    <row r="9" spans="3:6" ht="15.75" thickBot="1" x14ac:dyDescent="0.3">
      <c r="C9" s="85" t="s">
        <v>1076</v>
      </c>
      <c r="D9" s="77">
        <v>5</v>
      </c>
      <c r="E9" s="78">
        <v>6</v>
      </c>
      <c r="F9" s="78">
        <v>6</v>
      </c>
    </row>
    <row r="10" spans="3:6" ht="15.75" thickBot="1" x14ac:dyDescent="0.3">
      <c r="C10" s="85" t="s">
        <v>1077</v>
      </c>
      <c r="D10" s="77">
        <v>60</v>
      </c>
      <c r="E10" s="78">
        <v>60</v>
      </c>
      <c r="F10" s="78">
        <v>0</v>
      </c>
    </row>
    <row r="11" spans="3:6" ht="15.75" thickBot="1" x14ac:dyDescent="0.3">
      <c r="C11" s="85" t="s">
        <v>1078</v>
      </c>
      <c r="D11" s="77">
        <v>25</v>
      </c>
      <c r="E11" s="78">
        <v>25</v>
      </c>
      <c r="F11" s="78">
        <v>25</v>
      </c>
    </row>
    <row r="12" spans="3:6" ht="15.75" thickBot="1" x14ac:dyDescent="0.3">
      <c r="C12" s="85" t="s">
        <v>1079</v>
      </c>
      <c r="D12" s="77">
        <v>150</v>
      </c>
      <c r="E12" s="78">
        <v>95</v>
      </c>
      <c r="F12" s="78">
        <v>67.400000000000006</v>
      </c>
    </row>
    <row r="13" spans="3:6" ht="16.5" thickBot="1" x14ac:dyDescent="0.3">
      <c r="C13" s="72" t="s">
        <v>1080</v>
      </c>
      <c r="D13" s="73">
        <v>206.5</v>
      </c>
      <c r="E13" s="73">
        <v>213.2</v>
      </c>
      <c r="F13" s="74">
        <v>162.4</v>
      </c>
    </row>
    <row r="14" spans="3:6" ht="15.75" thickBot="1" x14ac:dyDescent="0.3">
      <c r="C14" s="86" t="s">
        <v>1073</v>
      </c>
      <c r="D14" s="77">
        <v>0</v>
      </c>
      <c r="E14" s="77">
        <v>9</v>
      </c>
      <c r="F14" s="78">
        <v>13.2</v>
      </c>
    </row>
    <row r="15" spans="3:6" ht="24.75" customHeight="1" thickBot="1" x14ac:dyDescent="0.3">
      <c r="C15" s="86" t="s">
        <v>1074</v>
      </c>
      <c r="D15" s="77">
        <v>0</v>
      </c>
      <c r="E15" s="77">
        <v>46</v>
      </c>
      <c r="F15" s="78">
        <v>41.8</v>
      </c>
    </row>
    <row r="16" spans="3:6" ht="15.75" thickBot="1" x14ac:dyDescent="0.3">
      <c r="C16" s="86" t="s">
        <v>1075</v>
      </c>
      <c r="D16" s="77">
        <v>10</v>
      </c>
      <c r="E16" s="77">
        <v>9</v>
      </c>
      <c r="F16" s="78">
        <v>9</v>
      </c>
    </row>
    <row r="17" spans="3:6" ht="15.75" thickBot="1" x14ac:dyDescent="0.3">
      <c r="C17" s="86" t="s">
        <v>1076</v>
      </c>
      <c r="D17" s="77">
        <v>5</v>
      </c>
      <c r="E17" s="77">
        <v>6</v>
      </c>
      <c r="F17" s="78">
        <v>6</v>
      </c>
    </row>
    <row r="18" spans="3:6" ht="15.75" thickBot="1" x14ac:dyDescent="0.3">
      <c r="C18" s="86" t="s">
        <v>1077</v>
      </c>
      <c r="D18" s="77">
        <v>16.5</v>
      </c>
      <c r="E18" s="77">
        <v>23.2</v>
      </c>
      <c r="F18" s="78">
        <v>0</v>
      </c>
    </row>
    <row r="19" spans="3:6" ht="15.75" thickBot="1" x14ac:dyDescent="0.3">
      <c r="C19" s="86" t="s">
        <v>1078</v>
      </c>
      <c r="D19" s="77">
        <v>25</v>
      </c>
      <c r="E19" s="77">
        <v>25</v>
      </c>
      <c r="F19" s="78">
        <v>25</v>
      </c>
    </row>
    <row r="20" spans="3:6" ht="15.75" thickBot="1" x14ac:dyDescent="0.3">
      <c r="C20" s="85" t="s">
        <v>1081</v>
      </c>
      <c r="D20" s="77">
        <v>150</v>
      </c>
      <c r="E20" s="77">
        <v>95</v>
      </c>
      <c r="F20" s="78">
        <v>67.400000000000006</v>
      </c>
    </row>
    <row r="21" spans="3:6" ht="16.5" thickBot="1" x14ac:dyDescent="0.3">
      <c r="C21" s="72" t="s">
        <v>1082</v>
      </c>
      <c r="D21" s="73">
        <v>127.2</v>
      </c>
      <c r="E21" s="73">
        <v>98.8</v>
      </c>
      <c r="F21" s="74">
        <v>69.900000000000006</v>
      </c>
    </row>
    <row r="22" spans="3:6" ht="15.75" thickBot="1" x14ac:dyDescent="0.3">
      <c r="C22" s="86" t="s">
        <v>1073</v>
      </c>
      <c r="D22" s="77">
        <v>0</v>
      </c>
      <c r="E22" s="77">
        <v>9</v>
      </c>
      <c r="F22" s="78">
        <v>2.2999999999999998</v>
      </c>
    </row>
    <row r="23" spans="3:6" ht="30.75" customHeight="1" thickBot="1" x14ac:dyDescent="0.3">
      <c r="C23" s="86" t="s">
        <v>1074</v>
      </c>
      <c r="D23" s="77">
        <v>0</v>
      </c>
      <c r="E23" s="77">
        <v>45.3</v>
      </c>
      <c r="F23" s="78">
        <v>40.4</v>
      </c>
    </row>
    <row r="24" spans="3:6" ht="15.75" thickBot="1" x14ac:dyDescent="0.3">
      <c r="C24" s="86" t="s">
        <v>1075</v>
      </c>
      <c r="D24" s="77">
        <v>10</v>
      </c>
      <c r="E24" s="77">
        <v>6.3</v>
      </c>
      <c r="F24" s="78">
        <v>0</v>
      </c>
    </row>
    <row r="25" spans="3:6" ht="15.75" thickBot="1" x14ac:dyDescent="0.3">
      <c r="C25" s="86" t="s">
        <v>1076</v>
      </c>
      <c r="D25" s="77">
        <v>5</v>
      </c>
      <c r="E25" s="77">
        <v>6</v>
      </c>
      <c r="F25" s="78">
        <v>2.2000000000000002</v>
      </c>
    </row>
    <row r="26" spans="3:6" ht="15.75" thickBot="1" x14ac:dyDescent="0.3">
      <c r="C26" s="86" t="s">
        <v>1077</v>
      </c>
      <c r="D26" s="77">
        <v>12.2</v>
      </c>
      <c r="E26" s="77">
        <v>7.2</v>
      </c>
      <c r="F26" s="78">
        <v>0</v>
      </c>
    </row>
    <row r="27" spans="3:6" ht="15.75" thickBot="1" x14ac:dyDescent="0.3">
      <c r="C27" s="86" t="s">
        <v>1078</v>
      </c>
      <c r="D27" s="77">
        <v>25</v>
      </c>
      <c r="E27" s="77">
        <v>25</v>
      </c>
      <c r="F27" s="78">
        <v>25</v>
      </c>
    </row>
    <row r="28" spans="3:6" ht="15.75" thickBot="1" x14ac:dyDescent="0.3">
      <c r="C28" s="85" t="s">
        <v>1079</v>
      </c>
      <c r="D28" s="77">
        <v>75</v>
      </c>
      <c r="E28" s="77">
        <v>0</v>
      </c>
      <c r="F28" s="78">
        <v>0</v>
      </c>
    </row>
    <row r="31" spans="3:6" x14ac:dyDescent="0.25">
      <c r="C31" s="83" t="s">
        <v>1071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P25"/>
  <sheetViews>
    <sheetView zoomScaleNormal="100" workbookViewId="0">
      <selection activeCell="J10" sqref="J10"/>
    </sheetView>
  </sheetViews>
  <sheetFormatPr baseColWidth="10" defaultRowHeight="15" x14ac:dyDescent="0.25"/>
  <sheetData>
    <row r="1" spans="3:16" x14ac:dyDescent="0.25">
      <c r="C1" s="43" t="s">
        <v>1083</v>
      </c>
    </row>
    <row r="5" spans="3:16" x14ac:dyDescent="0.25">
      <c r="J5" s="88">
        <v>2014</v>
      </c>
      <c r="K5" s="88">
        <v>2015</v>
      </c>
      <c r="L5" s="88">
        <v>2016</v>
      </c>
      <c r="M5" s="88">
        <v>2017</v>
      </c>
      <c r="N5" s="88">
        <v>2018</v>
      </c>
      <c r="O5" s="88">
        <v>2019</v>
      </c>
      <c r="P5" s="88">
        <v>2020</v>
      </c>
    </row>
    <row r="6" spans="3:16" x14ac:dyDescent="0.25">
      <c r="I6" s="88" t="s">
        <v>1085</v>
      </c>
      <c r="J6">
        <v>1004</v>
      </c>
      <c r="K6">
        <v>962</v>
      </c>
      <c r="L6">
        <v>1176</v>
      </c>
      <c r="M6">
        <v>1296</v>
      </c>
      <c r="N6">
        <v>1323</v>
      </c>
      <c r="O6">
        <v>1468</v>
      </c>
      <c r="P6">
        <v>1215</v>
      </c>
    </row>
    <row r="7" spans="3:16" x14ac:dyDescent="0.25">
      <c r="I7" s="88" t="s">
        <v>1086</v>
      </c>
      <c r="J7">
        <v>26535</v>
      </c>
      <c r="K7">
        <v>33692</v>
      </c>
      <c r="L7">
        <v>30106</v>
      </c>
      <c r="M7">
        <v>33474</v>
      </c>
      <c r="N7">
        <v>30302</v>
      </c>
      <c r="O7">
        <v>39542</v>
      </c>
      <c r="P7">
        <v>34567</v>
      </c>
    </row>
    <row r="25" spans="3:3" x14ac:dyDescent="0.25">
      <c r="C25" s="87" t="s">
        <v>1084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19"/>
  <sheetViews>
    <sheetView workbookViewId="0">
      <selection activeCell="F17" sqref="C15:F17"/>
    </sheetView>
  </sheetViews>
  <sheetFormatPr baseColWidth="10" defaultRowHeight="15" x14ac:dyDescent="0.25"/>
  <sheetData>
    <row r="1" spans="3:6" x14ac:dyDescent="0.25">
      <c r="C1" s="42" t="s">
        <v>1087</v>
      </c>
    </row>
    <row r="2" spans="3:6" x14ac:dyDescent="0.25">
      <c r="C2" s="42"/>
    </row>
    <row r="15" spans="3:6" ht="24" customHeight="1" x14ac:dyDescent="0.25">
      <c r="C15" s="144" t="s">
        <v>1088</v>
      </c>
      <c r="D15" s="144"/>
      <c r="E15" s="144"/>
      <c r="F15" s="89">
        <v>0.315</v>
      </c>
    </row>
    <row r="16" spans="3:6" ht="60.75" customHeight="1" x14ac:dyDescent="0.25">
      <c r="C16" s="144" t="s">
        <v>1090</v>
      </c>
      <c r="D16" s="144"/>
      <c r="E16" s="144"/>
      <c r="F16" s="90">
        <v>0.18</v>
      </c>
    </row>
    <row r="17" spans="3:6" ht="48" customHeight="1" x14ac:dyDescent="0.25">
      <c r="C17" s="144" t="s">
        <v>1089</v>
      </c>
      <c r="D17" s="144"/>
      <c r="E17" s="144"/>
      <c r="F17" s="89">
        <v>0.505</v>
      </c>
    </row>
    <row r="19" spans="3:6" x14ac:dyDescent="0.25">
      <c r="C19" s="66" t="s">
        <v>1091</v>
      </c>
    </row>
  </sheetData>
  <mergeCells count="3">
    <mergeCell ref="C15:E15"/>
    <mergeCell ref="C16:E16"/>
    <mergeCell ref="C17:E1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17"/>
  <sheetViews>
    <sheetView workbookViewId="0">
      <selection activeCell="I21" sqref="I21"/>
    </sheetView>
  </sheetViews>
  <sheetFormatPr baseColWidth="10" defaultRowHeight="15" x14ac:dyDescent="0.25"/>
  <sheetData>
    <row r="1" spans="3:7" x14ac:dyDescent="0.25">
      <c r="C1" s="42" t="s">
        <v>1092</v>
      </c>
    </row>
    <row r="2" spans="3:7" x14ac:dyDescent="0.25">
      <c r="C2" s="42" t="s">
        <v>1093</v>
      </c>
    </row>
    <row r="13" spans="3:7" x14ac:dyDescent="0.25">
      <c r="D13" s="144" t="s">
        <v>1088</v>
      </c>
      <c r="E13" s="144"/>
      <c r="F13" s="144"/>
      <c r="G13" s="89">
        <v>0.38</v>
      </c>
    </row>
    <row r="14" spans="3:7" x14ac:dyDescent="0.25">
      <c r="D14" s="144" t="s">
        <v>1090</v>
      </c>
      <c r="E14" s="144"/>
      <c r="F14" s="144"/>
      <c r="G14" s="90">
        <v>0.32</v>
      </c>
    </row>
    <row r="15" spans="3:7" x14ac:dyDescent="0.25">
      <c r="D15" s="144" t="s">
        <v>1089</v>
      </c>
      <c r="E15" s="144"/>
      <c r="F15" s="144"/>
      <c r="G15" s="89">
        <v>0.3</v>
      </c>
    </row>
    <row r="17" spans="4:4" x14ac:dyDescent="0.25">
      <c r="D17" s="91" t="s">
        <v>1094</v>
      </c>
    </row>
  </sheetData>
  <mergeCells count="3">
    <mergeCell ref="D13:F13"/>
    <mergeCell ref="D14:F14"/>
    <mergeCell ref="D15:F1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P26"/>
  <sheetViews>
    <sheetView workbookViewId="0">
      <selection activeCell="N16" sqref="N16"/>
    </sheetView>
  </sheetViews>
  <sheetFormatPr baseColWidth="10" defaultRowHeight="15" x14ac:dyDescent="0.25"/>
  <sheetData>
    <row r="1" spans="3:16" x14ac:dyDescent="0.25">
      <c r="C1" s="42" t="s">
        <v>1095</v>
      </c>
    </row>
    <row r="9" spans="3:16" x14ac:dyDescent="0.25">
      <c r="M9" s="93" t="s">
        <v>1097</v>
      </c>
      <c r="N9" s="48"/>
      <c r="O9" s="48"/>
      <c r="P9" s="48"/>
    </row>
    <row r="26" spans="3:3" x14ac:dyDescent="0.25">
      <c r="C26" s="92" t="s">
        <v>1096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O40"/>
  <sheetViews>
    <sheetView topLeftCell="B1" workbookViewId="0">
      <selection activeCell="E13" sqref="E13:AO13"/>
    </sheetView>
  </sheetViews>
  <sheetFormatPr baseColWidth="10" defaultRowHeight="15" x14ac:dyDescent="0.25"/>
  <cols>
    <col min="3" max="3" width="106.85546875" customWidth="1"/>
    <col min="4" max="4" width="36" customWidth="1"/>
  </cols>
  <sheetData>
    <row r="1" spans="3:41" x14ac:dyDescent="0.25">
      <c r="C1" s="42" t="s">
        <v>1098</v>
      </c>
    </row>
    <row r="4" spans="3:41" x14ac:dyDescent="0.25">
      <c r="F4" s="94"/>
    </row>
    <row r="5" spans="3:41" x14ac:dyDescent="0.25">
      <c r="F5" s="94"/>
    </row>
    <row r="6" spans="3:41" x14ac:dyDescent="0.25">
      <c r="F6" s="94"/>
    </row>
    <row r="7" spans="3:41" x14ac:dyDescent="0.25">
      <c r="E7" s="145" t="s">
        <v>1099</v>
      </c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</row>
    <row r="8" spans="3:41" x14ac:dyDescent="0.25">
      <c r="E8" s="94">
        <v>43160</v>
      </c>
      <c r="F8" s="94">
        <v>43191</v>
      </c>
      <c r="G8" s="94">
        <v>43221</v>
      </c>
      <c r="H8" s="94">
        <v>43252</v>
      </c>
      <c r="I8" s="94">
        <v>43282</v>
      </c>
      <c r="J8" s="94">
        <v>43313</v>
      </c>
      <c r="K8" s="94">
        <v>43344</v>
      </c>
      <c r="L8" s="94">
        <v>43374</v>
      </c>
      <c r="M8" s="94">
        <v>43405</v>
      </c>
      <c r="N8" s="94">
        <v>43435</v>
      </c>
      <c r="O8" s="94">
        <v>43466</v>
      </c>
      <c r="P8" s="94">
        <v>43497</v>
      </c>
      <c r="Q8" s="94">
        <v>43525</v>
      </c>
      <c r="R8" s="94">
        <v>43556</v>
      </c>
      <c r="S8" s="94">
        <v>43586</v>
      </c>
      <c r="T8" s="94">
        <v>43617</v>
      </c>
      <c r="U8" s="94">
        <v>43647</v>
      </c>
      <c r="V8" s="94">
        <v>43678</v>
      </c>
      <c r="W8" s="94">
        <v>43709</v>
      </c>
      <c r="X8" s="94">
        <v>43739</v>
      </c>
      <c r="Y8" s="94">
        <v>43770</v>
      </c>
      <c r="Z8" s="94">
        <v>43800</v>
      </c>
      <c r="AA8" s="94">
        <v>43831</v>
      </c>
      <c r="AB8" s="94">
        <v>43862</v>
      </c>
      <c r="AC8" s="94">
        <v>43891</v>
      </c>
      <c r="AD8" s="94">
        <v>43922</v>
      </c>
      <c r="AE8" s="94">
        <v>43952</v>
      </c>
      <c r="AF8" s="94">
        <v>43983</v>
      </c>
      <c r="AG8" s="94">
        <v>44013</v>
      </c>
      <c r="AH8" s="94">
        <v>44044</v>
      </c>
      <c r="AI8" s="94">
        <v>44075</v>
      </c>
      <c r="AJ8" s="94">
        <v>44105</v>
      </c>
      <c r="AK8" s="94">
        <v>44136</v>
      </c>
      <c r="AL8" s="94">
        <v>44166</v>
      </c>
      <c r="AM8" s="94">
        <v>44197</v>
      </c>
      <c r="AN8" s="94">
        <v>44228</v>
      </c>
      <c r="AO8" s="94">
        <v>44256</v>
      </c>
    </row>
    <row r="9" spans="3:41" ht="30" x14ac:dyDescent="0.25">
      <c r="D9" s="62" t="s">
        <v>1100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</v>
      </c>
      <c r="AD9">
        <v>4</v>
      </c>
      <c r="AE9">
        <v>0</v>
      </c>
      <c r="AF9">
        <v>4</v>
      </c>
      <c r="AG9">
        <v>2</v>
      </c>
      <c r="AH9">
        <v>0</v>
      </c>
      <c r="AI9">
        <v>0</v>
      </c>
      <c r="AJ9">
        <v>0</v>
      </c>
      <c r="AK9">
        <v>1</v>
      </c>
      <c r="AL9">
        <v>0</v>
      </c>
      <c r="AM9">
        <v>0</v>
      </c>
      <c r="AN9">
        <v>0</v>
      </c>
      <c r="AO9">
        <v>0</v>
      </c>
    </row>
    <row r="10" spans="3:41" ht="30" x14ac:dyDescent="0.25">
      <c r="D10" s="62" t="s">
        <v>1101</v>
      </c>
      <c r="E10">
        <v>0</v>
      </c>
      <c r="F10" s="97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</v>
      </c>
      <c r="AD10">
        <v>0</v>
      </c>
      <c r="AE10">
        <v>2</v>
      </c>
      <c r="AF10">
        <v>1</v>
      </c>
      <c r="AG10">
        <v>2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</row>
    <row r="11" spans="3:41" ht="30" x14ac:dyDescent="0.25">
      <c r="D11" s="62" t="s">
        <v>1102</v>
      </c>
      <c r="E11">
        <v>0</v>
      </c>
      <c r="F11" s="97">
        <v>1</v>
      </c>
      <c r="G11">
        <v>1</v>
      </c>
      <c r="H11">
        <v>6</v>
      </c>
      <c r="I11">
        <v>0</v>
      </c>
      <c r="J11">
        <v>4</v>
      </c>
      <c r="K11">
        <v>0</v>
      </c>
      <c r="L11">
        <v>0</v>
      </c>
      <c r="M11">
        <v>0</v>
      </c>
      <c r="N11">
        <v>2</v>
      </c>
      <c r="O11">
        <v>2</v>
      </c>
      <c r="P11">
        <v>0</v>
      </c>
      <c r="Q11">
        <v>1</v>
      </c>
      <c r="R11">
        <v>0</v>
      </c>
      <c r="S11">
        <v>1</v>
      </c>
      <c r="T11">
        <v>2</v>
      </c>
      <c r="U11">
        <v>1</v>
      </c>
      <c r="V11">
        <v>0</v>
      </c>
      <c r="W11">
        <v>1</v>
      </c>
      <c r="X11">
        <v>0</v>
      </c>
      <c r="Y11">
        <v>1</v>
      </c>
      <c r="Z11">
        <v>1</v>
      </c>
      <c r="AA11">
        <v>0</v>
      </c>
      <c r="AB11">
        <v>3</v>
      </c>
      <c r="AC11">
        <v>0</v>
      </c>
      <c r="AD11">
        <v>2</v>
      </c>
      <c r="AE11">
        <v>1</v>
      </c>
      <c r="AF11">
        <v>1</v>
      </c>
      <c r="AG11">
        <v>5</v>
      </c>
      <c r="AH11">
        <v>4</v>
      </c>
      <c r="AI11">
        <v>4</v>
      </c>
      <c r="AJ11">
        <v>5</v>
      </c>
      <c r="AK11">
        <v>1</v>
      </c>
      <c r="AL11">
        <v>0</v>
      </c>
      <c r="AM11">
        <v>2</v>
      </c>
      <c r="AN11">
        <v>0</v>
      </c>
      <c r="AO11">
        <v>1</v>
      </c>
    </row>
    <row r="12" spans="3:41" ht="30" x14ac:dyDescent="0.25">
      <c r="D12" s="62" t="s">
        <v>1103</v>
      </c>
      <c r="E12">
        <v>1</v>
      </c>
      <c r="F12">
        <v>0</v>
      </c>
      <c r="G12">
        <v>1</v>
      </c>
      <c r="H12">
        <v>0</v>
      </c>
      <c r="I12">
        <v>2</v>
      </c>
      <c r="J12">
        <v>0</v>
      </c>
      <c r="K12">
        <v>2</v>
      </c>
      <c r="L12">
        <v>0</v>
      </c>
      <c r="M12">
        <v>0</v>
      </c>
      <c r="N12">
        <v>0</v>
      </c>
      <c r="O12">
        <v>5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2</v>
      </c>
      <c r="W12">
        <v>0</v>
      </c>
      <c r="X12">
        <v>0</v>
      </c>
      <c r="Y12">
        <v>0</v>
      </c>
      <c r="Z12">
        <v>0</v>
      </c>
      <c r="AA12">
        <v>4</v>
      </c>
      <c r="AB12">
        <v>0</v>
      </c>
      <c r="AC12">
        <v>0</v>
      </c>
      <c r="AD12">
        <v>0</v>
      </c>
      <c r="AE12">
        <v>5</v>
      </c>
      <c r="AF12">
        <v>1</v>
      </c>
      <c r="AG12">
        <v>1</v>
      </c>
      <c r="AH12">
        <v>0</v>
      </c>
      <c r="AI12">
        <v>3</v>
      </c>
      <c r="AJ12">
        <v>3</v>
      </c>
      <c r="AK12">
        <v>0</v>
      </c>
      <c r="AL12">
        <v>1</v>
      </c>
      <c r="AM12">
        <v>5</v>
      </c>
      <c r="AN12">
        <v>0</v>
      </c>
      <c r="AO12">
        <v>1</v>
      </c>
    </row>
    <row r="13" spans="3:41" x14ac:dyDescent="0.25">
      <c r="D13" s="62" t="s">
        <v>29</v>
      </c>
      <c r="E13">
        <f>SUM(E9:E12)</f>
        <v>1</v>
      </c>
      <c r="F13">
        <f t="shared" ref="F13:AO13" si="0">SUM(F9:F12)</f>
        <v>1</v>
      </c>
      <c r="G13">
        <f t="shared" si="0"/>
        <v>2</v>
      </c>
      <c r="H13">
        <f t="shared" si="0"/>
        <v>6</v>
      </c>
      <c r="I13">
        <f t="shared" si="0"/>
        <v>2</v>
      </c>
      <c r="J13">
        <f t="shared" si="0"/>
        <v>4</v>
      </c>
      <c r="K13">
        <f t="shared" si="0"/>
        <v>2</v>
      </c>
      <c r="L13">
        <f t="shared" si="0"/>
        <v>0</v>
      </c>
      <c r="M13">
        <f t="shared" si="0"/>
        <v>0</v>
      </c>
      <c r="N13">
        <f t="shared" si="0"/>
        <v>2</v>
      </c>
      <c r="O13">
        <f t="shared" si="0"/>
        <v>7</v>
      </c>
      <c r="P13">
        <f t="shared" si="0"/>
        <v>0</v>
      </c>
      <c r="Q13">
        <f t="shared" si="0"/>
        <v>1</v>
      </c>
      <c r="R13">
        <f t="shared" si="0"/>
        <v>0</v>
      </c>
      <c r="S13">
        <f t="shared" si="0"/>
        <v>1</v>
      </c>
      <c r="T13">
        <f t="shared" si="0"/>
        <v>2</v>
      </c>
      <c r="U13">
        <f t="shared" si="0"/>
        <v>1</v>
      </c>
      <c r="V13">
        <f t="shared" si="0"/>
        <v>2</v>
      </c>
      <c r="W13">
        <f t="shared" si="0"/>
        <v>1</v>
      </c>
      <c r="X13">
        <f t="shared" si="0"/>
        <v>0</v>
      </c>
      <c r="Y13">
        <f t="shared" si="0"/>
        <v>1</v>
      </c>
      <c r="Z13">
        <f t="shared" si="0"/>
        <v>1</v>
      </c>
      <c r="AA13">
        <f t="shared" si="0"/>
        <v>4</v>
      </c>
      <c r="AB13">
        <f t="shared" si="0"/>
        <v>3</v>
      </c>
      <c r="AC13">
        <f t="shared" si="0"/>
        <v>2</v>
      </c>
      <c r="AD13">
        <f t="shared" si="0"/>
        <v>6</v>
      </c>
      <c r="AE13">
        <f t="shared" si="0"/>
        <v>8</v>
      </c>
      <c r="AF13">
        <f t="shared" si="0"/>
        <v>7</v>
      </c>
      <c r="AG13">
        <f t="shared" si="0"/>
        <v>10</v>
      </c>
      <c r="AH13">
        <f t="shared" si="0"/>
        <v>4</v>
      </c>
      <c r="AI13">
        <f t="shared" si="0"/>
        <v>7</v>
      </c>
      <c r="AJ13">
        <f t="shared" si="0"/>
        <v>8</v>
      </c>
      <c r="AK13">
        <f t="shared" si="0"/>
        <v>2</v>
      </c>
      <c r="AL13">
        <f t="shared" si="0"/>
        <v>1</v>
      </c>
      <c r="AM13">
        <f t="shared" si="0"/>
        <v>7</v>
      </c>
      <c r="AN13">
        <f t="shared" si="0"/>
        <v>0</v>
      </c>
      <c r="AO13">
        <f t="shared" si="0"/>
        <v>2</v>
      </c>
    </row>
    <row r="14" spans="3:41" x14ac:dyDescent="0.25">
      <c r="F14" s="94"/>
    </row>
    <row r="15" spans="3:41" x14ac:dyDescent="0.25">
      <c r="F15" s="94"/>
    </row>
    <row r="16" spans="3:41" x14ac:dyDescent="0.25">
      <c r="F16" s="94"/>
    </row>
    <row r="17" spans="3:6" x14ac:dyDescent="0.25">
      <c r="F17" s="94"/>
    </row>
    <row r="18" spans="3:6" x14ac:dyDescent="0.25">
      <c r="F18" s="94"/>
    </row>
    <row r="19" spans="3:6" x14ac:dyDescent="0.25">
      <c r="F19" s="94"/>
    </row>
    <row r="20" spans="3:6" x14ac:dyDescent="0.25">
      <c r="F20" s="94"/>
    </row>
    <row r="21" spans="3:6" ht="27.75" customHeight="1" x14ac:dyDescent="0.25">
      <c r="C21" s="95" t="s">
        <v>1096</v>
      </c>
      <c r="F21" s="94"/>
    </row>
    <row r="22" spans="3:6" x14ac:dyDescent="0.25">
      <c r="F22" s="94"/>
    </row>
    <row r="23" spans="3:6" x14ac:dyDescent="0.25">
      <c r="F23" s="94"/>
    </row>
    <row r="24" spans="3:6" x14ac:dyDescent="0.25">
      <c r="F24" s="94"/>
    </row>
    <row r="25" spans="3:6" x14ac:dyDescent="0.25">
      <c r="F25" s="94"/>
    </row>
    <row r="26" spans="3:6" x14ac:dyDescent="0.25">
      <c r="F26" s="94"/>
    </row>
    <row r="27" spans="3:6" x14ac:dyDescent="0.25">
      <c r="F27" s="94"/>
    </row>
    <row r="28" spans="3:6" x14ac:dyDescent="0.25">
      <c r="F28" s="94"/>
    </row>
    <row r="29" spans="3:6" x14ac:dyDescent="0.25">
      <c r="F29" s="94"/>
    </row>
    <row r="30" spans="3:6" x14ac:dyDescent="0.25">
      <c r="F30" s="94"/>
    </row>
    <row r="31" spans="3:6" x14ac:dyDescent="0.25">
      <c r="F31" s="94"/>
    </row>
    <row r="32" spans="3:6" x14ac:dyDescent="0.25">
      <c r="F32" s="94"/>
    </row>
    <row r="33" spans="6:6" x14ac:dyDescent="0.25">
      <c r="F33" s="94"/>
    </row>
    <row r="34" spans="6:6" x14ac:dyDescent="0.25">
      <c r="F34" s="94"/>
    </row>
    <row r="35" spans="6:6" x14ac:dyDescent="0.25">
      <c r="F35" s="94"/>
    </row>
    <row r="36" spans="6:6" x14ac:dyDescent="0.25">
      <c r="F36" s="94"/>
    </row>
    <row r="37" spans="6:6" x14ac:dyDescent="0.25">
      <c r="F37" s="94"/>
    </row>
    <row r="38" spans="6:6" x14ac:dyDescent="0.25">
      <c r="F38" s="94"/>
    </row>
    <row r="39" spans="6:6" x14ac:dyDescent="0.25">
      <c r="F39" s="94"/>
    </row>
    <row r="40" spans="6:6" x14ac:dyDescent="0.25">
      <c r="F40" s="94"/>
    </row>
  </sheetData>
  <mergeCells count="1">
    <mergeCell ref="E7:AO7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AF24"/>
  <sheetViews>
    <sheetView zoomScale="115" zoomScaleNormal="115" workbookViewId="0">
      <selection activeCell="C24" sqref="C24"/>
    </sheetView>
  </sheetViews>
  <sheetFormatPr baseColWidth="10" defaultRowHeight="15" x14ac:dyDescent="0.25"/>
  <sheetData>
    <row r="3" spans="3:32" x14ac:dyDescent="0.25">
      <c r="C3" s="43" t="s">
        <v>1104</v>
      </c>
      <c r="J3" s="94">
        <v>40148</v>
      </c>
      <c r="K3" s="94">
        <v>40330</v>
      </c>
      <c r="L3" s="94">
        <v>40513</v>
      </c>
      <c r="M3" s="94">
        <v>40695</v>
      </c>
      <c r="N3" s="94">
        <v>40878</v>
      </c>
      <c r="O3" s="94">
        <v>41061</v>
      </c>
      <c r="P3" s="94">
        <v>41244</v>
      </c>
      <c r="Q3" s="94">
        <v>41426</v>
      </c>
      <c r="R3" s="94">
        <v>41609</v>
      </c>
      <c r="S3" s="94">
        <v>41791</v>
      </c>
      <c r="T3" s="94">
        <v>41974</v>
      </c>
      <c r="U3" s="94">
        <v>42156</v>
      </c>
      <c r="V3" s="94">
        <v>42339</v>
      </c>
      <c r="W3" s="94">
        <v>42522</v>
      </c>
      <c r="X3" s="94">
        <v>42705</v>
      </c>
      <c r="Y3" s="94">
        <v>42887</v>
      </c>
      <c r="Z3" s="94">
        <v>43070</v>
      </c>
      <c r="AA3" s="94">
        <v>43252</v>
      </c>
      <c r="AB3" s="94">
        <v>43435</v>
      </c>
      <c r="AC3" s="94">
        <v>43617</v>
      </c>
      <c r="AD3" s="94">
        <v>43800</v>
      </c>
      <c r="AE3" s="94">
        <v>43983</v>
      </c>
      <c r="AF3" s="94">
        <v>44166</v>
      </c>
    </row>
    <row r="4" spans="3:32" x14ac:dyDescent="0.25">
      <c r="C4" s="43" t="s">
        <v>63</v>
      </c>
      <c r="J4">
        <v>84.8</v>
      </c>
      <c r="K4">
        <v>85</v>
      </c>
      <c r="L4">
        <v>88.6</v>
      </c>
      <c r="M4">
        <v>93.8</v>
      </c>
      <c r="N4">
        <v>85.3</v>
      </c>
      <c r="O4">
        <v>89.2</v>
      </c>
      <c r="P4">
        <v>94.6</v>
      </c>
      <c r="Q4">
        <v>98.6</v>
      </c>
      <c r="R4">
        <v>104.4</v>
      </c>
      <c r="S4">
        <v>110.8</v>
      </c>
      <c r="T4">
        <v>109.9</v>
      </c>
      <c r="U4">
        <v>119.8</v>
      </c>
      <c r="V4">
        <v>117.5</v>
      </c>
      <c r="W4">
        <v>116.8</v>
      </c>
      <c r="X4">
        <v>122.5</v>
      </c>
      <c r="Y4">
        <v>130.4</v>
      </c>
      <c r="Z4">
        <v>131.5</v>
      </c>
      <c r="AA4">
        <v>135.4</v>
      </c>
      <c r="AB4">
        <v>125.5</v>
      </c>
      <c r="AC4">
        <v>140</v>
      </c>
      <c r="AD4">
        <v>144.80000000000001</v>
      </c>
      <c r="AE4">
        <v>136.6</v>
      </c>
      <c r="AF4">
        <v>147</v>
      </c>
    </row>
    <row r="24" spans="3:3" x14ac:dyDescent="0.25">
      <c r="C24" s="46" t="s">
        <v>1105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K22"/>
  <sheetViews>
    <sheetView tabSelected="1" workbookViewId="0">
      <selection activeCell="H14" sqref="H14:H15"/>
    </sheetView>
  </sheetViews>
  <sheetFormatPr baseColWidth="10" defaultRowHeight="15" x14ac:dyDescent="0.25"/>
  <cols>
    <col min="2" max="3" width="11.42578125" customWidth="1"/>
    <col min="4" max="4" width="49.140625" customWidth="1"/>
  </cols>
  <sheetData>
    <row r="2" spans="4:11" x14ac:dyDescent="0.25">
      <c r="D2" s="43" t="s">
        <v>1</v>
      </c>
    </row>
    <row r="5" spans="4:11" x14ac:dyDescent="0.25">
      <c r="D5" s="13"/>
      <c r="E5" s="14">
        <v>2014</v>
      </c>
      <c r="F5" s="15">
        <v>2015</v>
      </c>
      <c r="G5" s="15">
        <v>2016</v>
      </c>
      <c r="H5" s="15">
        <v>2017</v>
      </c>
      <c r="I5" s="15">
        <v>2018</v>
      </c>
      <c r="J5" s="15">
        <v>2019</v>
      </c>
      <c r="K5" s="16">
        <v>2020</v>
      </c>
    </row>
    <row r="6" spans="4:11" x14ac:dyDescent="0.25">
      <c r="D6" s="33" t="s">
        <v>34</v>
      </c>
      <c r="E6" s="17">
        <v>165.7</v>
      </c>
      <c r="F6" s="18">
        <v>172</v>
      </c>
      <c r="G6" s="18">
        <v>188.8</v>
      </c>
      <c r="H6" s="18">
        <v>197.9</v>
      </c>
      <c r="I6" s="18">
        <v>201.1</v>
      </c>
      <c r="J6" s="18">
        <v>218.4</v>
      </c>
      <c r="K6" s="19">
        <v>218.1</v>
      </c>
    </row>
    <row r="7" spans="4:11" x14ac:dyDescent="0.25">
      <c r="D7" s="20" t="s">
        <v>25</v>
      </c>
      <c r="E7" s="21">
        <v>4.3</v>
      </c>
      <c r="F7" s="21">
        <v>3.8</v>
      </c>
      <c r="G7" s="21">
        <v>9.8000000000000007</v>
      </c>
      <c r="H7" s="21">
        <v>4.8</v>
      </c>
      <c r="I7" s="21">
        <v>1.6</v>
      </c>
      <c r="J7" s="21">
        <v>8.6</v>
      </c>
      <c r="K7" s="22">
        <v>-0.2</v>
      </c>
    </row>
    <row r="8" spans="4:11" x14ac:dyDescent="0.25">
      <c r="D8" s="23" t="s">
        <v>26</v>
      </c>
      <c r="E8" s="17">
        <v>101.6</v>
      </c>
      <c r="F8" s="17">
        <v>76.099999999999994</v>
      </c>
      <c r="G8" s="17">
        <v>79.3</v>
      </c>
      <c r="H8" s="17">
        <v>79.3</v>
      </c>
      <c r="I8" s="17">
        <v>90.3</v>
      </c>
      <c r="J8" s="17">
        <v>94.8</v>
      </c>
      <c r="K8" s="24">
        <v>82</v>
      </c>
    </row>
    <row r="9" spans="4:11" x14ac:dyDescent="0.25">
      <c r="D9" s="20" t="s">
        <v>25</v>
      </c>
      <c r="E9" s="21">
        <v>-2.7</v>
      </c>
      <c r="F9" s="21">
        <v>-25.1</v>
      </c>
      <c r="G9" s="21">
        <v>4.3</v>
      </c>
      <c r="H9" s="21">
        <v>-0.1</v>
      </c>
      <c r="I9" s="21">
        <v>13.9</v>
      </c>
      <c r="J9" s="21">
        <v>5</v>
      </c>
      <c r="K9" s="22">
        <v>-13.5</v>
      </c>
    </row>
    <row r="10" spans="4:11" x14ac:dyDescent="0.25">
      <c r="D10" s="23" t="s">
        <v>27</v>
      </c>
      <c r="E10" s="17">
        <v>9.6</v>
      </c>
      <c r="F10" s="17">
        <v>7.6</v>
      </c>
      <c r="G10" s="17">
        <v>7.8</v>
      </c>
      <c r="H10" s="17">
        <v>8.1999999999999993</v>
      </c>
      <c r="I10" s="17">
        <v>8.8000000000000007</v>
      </c>
      <c r="J10" s="17">
        <v>10.199999999999999</v>
      </c>
      <c r="K10" s="19">
        <v>12.9</v>
      </c>
    </row>
    <row r="11" spans="4:11" x14ac:dyDescent="0.25">
      <c r="D11" s="20" t="s">
        <v>25</v>
      </c>
      <c r="E11" s="25">
        <v>29</v>
      </c>
      <c r="F11" s="21">
        <v>-20.7</v>
      </c>
      <c r="G11" s="21">
        <v>1.5</v>
      </c>
      <c r="H11" s="21">
        <v>6.2</v>
      </c>
      <c r="I11" s="21">
        <v>6.7</v>
      </c>
      <c r="J11" s="21">
        <v>16.600000000000001</v>
      </c>
      <c r="K11" s="22">
        <v>26.5</v>
      </c>
    </row>
    <row r="12" spans="4:11" x14ac:dyDescent="0.25">
      <c r="D12" s="23" t="s">
        <v>28</v>
      </c>
      <c r="E12" s="17">
        <v>283.5</v>
      </c>
      <c r="F12" s="18">
        <v>277</v>
      </c>
      <c r="G12" s="18">
        <v>285.8</v>
      </c>
      <c r="H12" s="18">
        <v>314.10000000000002</v>
      </c>
      <c r="I12" s="18">
        <v>399.9</v>
      </c>
      <c r="J12" s="18">
        <v>502</v>
      </c>
      <c r="K12" s="19">
        <v>548.1</v>
      </c>
    </row>
    <row r="13" spans="4:11" x14ac:dyDescent="0.25">
      <c r="D13" s="20" t="s">
        <v>25</v>
      </c>
      <c r="E13" s="21">
        <v>3.1</v>
      </c>
      <c r="F13" s="21">
        <v>-2.2999999999999998</v>
      </c>
      <c r="G13" s="21">
        <v>3.2</v>
      </c>
      <c r="H13" s="21">
        <v>9.9</v>
      </c>
      <c r="I13" s="21">
        <v>27.3</v>
      </c>
      <c r="J13" s="21">
        <v>25.5</v>
      </c>
      <c r="K13" s="22">
        <v>9.1999999999999993</v>
      </c>
    </row>
    <row r="14" spans="4:11" x14ac:dyDescent="0.25">
      <c r="D14" s="137" t="s">
        <v>29</v>
      </c>
      <c r="E14" s="138">
        <f>E6+E8+E10+E12</f>
        <v>560.4</v>
      </c>
      <c r="F14" s="133">
        <f t="shared" ref="F14:K14" si="0">F6+F8+F10+F12</f>
        <v>532.70000000000005</v>
      </c>
      <c r="G14" s="133">
        <f t="shared" si="0"/>
        <v>561.70000000000005</v>
      </c>
      <c r="H14" s="133">
        <f t="shared" si="0"/>
        <v>599.5</v>
      </c>
      <c r="I14" s="133">
        <f t="shared" si="0"/>
        <v>700.09999999999991</v>
      </c>
      <c r="J14" s="133">
        <f t="shared" si="0"/>
        <v>825.4</v>
      </c>
      <c r="K14" s="135">
        <f t="shared" si="0"/>
        <v>861.1</v>
      </c>
    </row>
    <row r="15" spans="4:11" x14ac:dyDescent="0.25">
      <c r="D15" s="137"/>
      <c r="E15" s="138"/>
      <c r="F15" s="134"/>
      <c r="G15" s="134"/>
      <c r="H15" s="134"/>
      <c r="I15" s="134"/>
      <c r="J15" s="134"/>
      <c r="K15" s="136"/>
    </row>
    <row r="16" spans="4:11" x14ac:dyDescent="0.25">
      <c r="D16" s="26" t="s">
        <v>30</v>
      </c>
      <c r="E16" s="27">
        <f t="shared" ref="E16:K16" si="1">E6*100/E14</f>
        <v>29.568165596002856</v>
      </c>
      <c r="F16" s="28">
        <f t="shared" si="1"/>
        <v>32.288342406607846</v>
      </c>
      <c r="G16" s="28">
        <f t="shared" si="1"/>
        <v>33.612248531244433</v>
      </c>
      <c r="H16" s="28">
        <f t="shared" si="1"/>
        <v>33.010842368640532</v>
      </c>
      <c r="I16" s="28">
        <f t="shared" si="1"/>
        <v>28.724467933152411</v>
      </c>
      <c r="J16" s="28">
        <f t="shared" si="1"/>
        <v>26.459898231160651</v>
      </c>
      <c r="K16" s="29">
        <f t="shared" si="1"/>
        <v>25.328068749274184</v>
      </c>
    </row>
    <row r="17" spans="3:11" x14ac:dyDescent="0.25">
      <c r="D17" s="26" t="s">
        <v>31</v>
      </c>
      <c r="E17" s="27">
        <f t="shared" ref="E17:K17" si="2">E8*100/E$14</f>
        <v>18.129907209136331</v>
      </c>
      <c r="F17" s="28">
        <f>F8*100/F$14</f>
        <v>14.285714285714283</v>
      </c>
      <c r="G17" s="28">
        <f>G8*100/G$14</f>
        <v>14.117856507032222</v>
      </c>
      <c r="H17" s="28">
        <f>H8*100/H$14</f>
        <v>13.22768974145121</v>
      </c>
      <c r="I17" s="28">
        <f t="shared" si="2"/>
        <v>12.898157406084847</v>
      </c>
      <c r="J17" s="28">
        <f>J8*100/J$14</f>
        <v>11.485340440998304</v>
      </c>
      <c r="K17" s="29">
        <f t="shared" si="2"/>
        <v>9.5227035187550797</v>
      </c>
    </row>
    <row r="18" spans="3:11" x14ac:dyDescent="0.25">
      <c r="D18" s="26" t="s">
        <v>32</v>
      </c>
      <c r="E18" s="27">
        <f t="shared" ref="E18:K18" si="3">E10*100/E$14</f>
        <v>1.7130620985010707</v>
      </c>
      <c r="F18" s="28">
        <f t="shared" si="3"/>
        <v>1.4266941993617419</v>
      </c>
      <c r="G18" s="28">
        <f t="shared" si="3"/>
        <v>1.3886416236425136</v>
      </c>
      <c r="H18" s="28">
        <f t="shared" si="3"/>
        <v>1.3678065054211841</v>
      </c>
      <c r="I18" s="28">
        <f t="shared" si="3"/>
        <v>1.2569632909584347</v>
      </c>
      <c r="J18" s="28">
        <f t="shared" si="3"/>
        <v>1.2357644778289314</v>
      </c>
      <c r="K18" s="29">
        <f t="shared" si="3"/>
        <v>1.4980838462431774</v>
      </c>
    </row>
    <row r="19" spans="3:11" x14ac:dyDescent="0.25">
      <c r="D19" s="30" t="s">
        <v>33</v>
      </c>
      <c r="E19" s="31">
        <f t="shared" ref="E19:K19" si="4">E12*100/E$14</f>
        <v>50.588865096359747</v>
      </c>
      <c r="F19" s="25">
        <f t="shared" si="4"/>
        <v>51.999249108316121</v>
      </c>
      <c r="G19" s="25">
        <f t="shared" si="4"/>
        <v>50.881253338080825</v>
      </c>
      <c r="H19" s="25">
        <f t="shared" si="4"/>
        <v>52.393661384487082</v>
      </c>
      <c r="I19" s="25">
        <f t="shared" si="4"/>
        <v>57.120411369804323</v>
      </c>
      <c r="J19" s="25">
        <f t="shared" si="4"/>
        <v>60.81899685001212</v>
      </c>
      <c r="K19" s="32">
        <f t="shared" si="4"/>
        <v>63.651143885727556</v>
      </c>
    </row>
    <row r="22" spans="3:11" x14ac:dyDescent="0.25">
      <c r="C22" t="s">
        <v>0</v>
      </c>
    </row>
  </sheetData>
  <mergeCells count="8">
    <mergeCell ref="J14:J15"/>
    <mergeCell ref="K14:K15"/>
    <mergeCell ref="D14:D15"/>
    <mergeCell ref="E14:E15"/>
    <mergeCell ref="F14:F15"/>
    <mergeCell ref="G14:G15"/>
    <mergeCell ref="H14:H15"/>
    <mergeCell ref="I14:I1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12"/>
  <sheetViews>
    <sheetView workbookViewId="0">
      <selection activeCell="C2" sqref="C2"/>
    </sheetView>
  </sheetViews>
  <sheetFormatPr baseColWidth="10" defaultRowHeight="15" x14ac:dyDescent="0.25"/>
  <cols>
    <col min="2" max="2" width="11.42578125" customWidth="1"/>
    <col min="15" max="15" width="27.140625" customWidth="1"/>
    <col min="16" max="16" width="17.28515625" customWidth="1"/>
    <col min="17" max="17" width="14.85546875" customWidth="1"/>
    <col min="18" max="18" width="16" customWidth="1"/>
  </cols>
  <sheetData>
    <row r="2" spans="3:18" ht="15.75" x14ac:dyDescent="0.25">
      <c r="C2" s="99" t="s">
        <v>1121</v>
      </c>
    </row>
    <row r="4" spans="3:18" ht="45" x14ac:dyDescent="0.25">
      <c r="P4" s="96" t="s">
        <v>1108</v>
      </c>
      <c r="Q4" s="96" t="s">
        <v>1109</v>
      </c>
      <c r="R4" s="96" t="s">
        <v>1110</v>
      </c>
    </row>
    <row r="5" spans="3:18" ht="30" x14ac:dyDescent="0.25">
      <c r="O5" s="96" t="s">
        <v>1111</v>
      </c>
      <c r="P5">
        <v>3287</v>
      </c>
      <c r="Q5">
        <v>14718</v>
      </c>
      <c r="R5">
        <v>18005</v>
      </c>
    </row>
    <row r="6" spans="3:18" ht="45" x14ac:dyDescent="0.25">
      <c r="O6" s="96" t="s">
        <v>1112</v>
      </c>
      <c r="P6">
        <v>450</v>
      </c>
      <c r="Q6">
        <v>8806</v>
      </c>
      <c r="R6">
        <v>9256</v>
      </c>
    </row>
    <row r="7" spans="3:18" ht="30" x14ac:dyDescent="0.25">
      <c r="O7" s="96" t="s">
        <v>1113</v>
      </c>
      <c r="P7">
        <v>13.7</v>
      </c>
      <c r="Q7">
        <v>59.8</v>
      </c>
      <c r="R7">
        <v>51.4</v>
      </c>
    </row>
    <row r="8" spans="3:18" ht="45" x14ac:dyDescent="0.25">
      <c r="O8" s="96" t="s">
        <v>1114</v>
      </c>
      <c r="P8">
        <v>245</v>
      </c>
      <c r="Q8">
        <v>7615</v>
      </c>
      <c r="R8">
        <v>7860</v>
      </c>
    </row>
    <row r="9" spans="3:18" ht="60" x14ac:dyDescent="0.25">
      <c r="O9" s="96" t="s">
        <v>1115</v>
      </c>
      <c r="P9">
        <v>54.4</v>
      </c>
      <c r="Q9">
        <v>86.5</v>
      </c>
      <c r="R9">
        <v>84.9</v>
      </c>
    </row>
    <row r="10" spans="3:18" ht="60" x14ac:dyDescent="0.25">
      <c r="O10" s="96" t="s">
        <v>1116</v>
      </c>
      <c r="P10">
        <v>7.5</v>
      </c>
      <c r="Q10">
        <v>51.7</v>
      </c>
      <c r="R10">
        <v>43.7</v>
      </c>
    </row>
    <row r="11" spans="3:18" x14ac:dyDescent="0.25">
      <c r="C11" s="100" t="s">
        <v>1106</v>
      </c>
    </row>
    <row r="12" spans="3:18" x14ac:dyDescent="0.25">
      <c r="C12" s="46" t="s">
        <v>1107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"/>
  <sheetViews>
    <sheetView workbookViewId="0">
      <selection activeCell="A17" sqref="A17:E19"/>
    </sheetView>
  </sheetViews>
  <sheetFormatPr baseColWidth="10" defaultRowHeight="15" x14ac:dyDescent="0.25"/>
  <cols>
    <col min="12" max="12" width="23.5703125" customWidth="1"/>
  </cols>
  <sheetData>
    <row r="2" spans="3:15" x14ac:dyDescent="0.25">
      <c r="C2" s="43" t="s">
        <v>1122</v>
      </c>
    </row>
    <row r="3" spans="3:15" x14ac:dyDescent="0.25">
      <c r="C3" s="43" t="s">
        <v>1123</v>
      </c>
    </row>
    <row r="5" spans="3:15" x14ac:dyDescent="0.25">
      <c r="M5">
        <v>2010</v>
      </c>
      <c r="N5">
        <v>2018</v>
      </c>
      <c r="O5">
        <v>2019</v>
      </c>
    </row>
    <row r="6" spans="3:15" x14ac:dyDescent="0.25">
      <c r="L6" s="104" t="s">
        <v>1127</v>
      </c>
    </row>
    <row r="7" spans="3:15" ht="45" x14ac:dyDescent="0.25">
      <c r="L7" s="96" t="s">
        <v>1128</v>
      </c>
      <c r="M7">
        <v>7380</v>
      </c>
      <c r="N7">
        <v>7112</v>
      </c>
      <c r="O7">
        <v>8003</v>
      </c>
    </row>
    <row r="8" spans="3:15" ht="30" x14ac:dyDescent="0.25">
      <c r="L8" s="96" t="s">
        <v>1129</v>
      </c>
      <c r="M8">
        <v>5226</v>
      </c>
      <c r="N8">
        <v>4975</v>
      </c>
      <c r="O8">
        <v>5340</v>
      </c>
    </row>
    <row r="9" spans="3:15" ht="45" x14ac:dyDescent="0.25">
      <c r="L9" s="96" t="s">
        <v>1130</v>
      </c>
      <c r="M9">
        <v>1412</v>
      </c>
      <c r="N9">
        <v>1430</v>
      </c>
      <c r="O9">
        <v>1499</v>
      </c>
    </row>
    <row r="10" spans="3:15" ht="30" x14ac:dyDescent="0.25">
      <c r="L10" s="105" t="s">
        <v>1131</v>
      </c>
      <c r="M10" s="39">
        <v>4.4000000000000004</v>
      </c>
      <c r="N10" s="39">
        <v>3.7</v>
      </c>
      <c r="O10" s="39">
        <v>3.8</v>
      </c>
    </row>
    <row r="11" spans="3:15" x14ac:dyDescent="0.25">
      <c r="L11" s="104" t="s">
        <v>1132</v>
      </c>
    </row>
    <row r="12" spans="3:15" ht="45" x14ac:dyDescent="0.25">
      <c r="L12" s="96" t="s">
        <v>1128</v>
      </c>
      <c r="M12">
        <v>7185</v>
      </c>
      <c r="N12">
        <v>9111</v>
      </c>
      <c r="O12">
        <v>9815</v>
      </c>
    </row>
    <row r="13" spans="3:15" ht="30" x14ac:dyDescent="0.25">
      <c r="L13" s="96" t="s">
        <v>1129</v>
      </c>
      <c r="M13">
        <v>4646</v>
      </c>
      <c r="N13">
        <v>4826</v>
      </c>
      <c r="O13">
        <v>5141</v>
      </c>
    </row>
    <row r="14" spans="3:15" ht="45" x14ac:dyDescent="0.25">
      <c r="L14" s="96" t="s">
        <v>1130</v>
      </c>
      <c r="M14">
        <v>1546</v>
      </c>
      <c r="N14">
        <v>1888</v>
      </c>
      <c r="O14">
        <v>1909</v>
      </c>
    </row>
    <row r="15" spans="3:15" ht="30" x14ac:dyDescent="0.25">
      <c r="L15" s="105" t="s">
        <v>1131</v>
      </c>
      <c r="M15" s="39">
        <v>4.5</v>
      </c>
      <c r="N15" s="39">
        <v>4.5999999999999996</v>
      </c>
      <c r="O15" s="39">
        <v>4.7</v>
      </c>
    </row>
    <row r="17" spans="1:1" x14ac:dyDescent="0.25">
      <c r="A17" s="102" t="s">
        <v>1124</v>
      </c>
    </row>
    <row r="18" spans="1:1" x14ac:dyDescent="0.25">
      <c r="A18" s="102" t="s">
        <v>1125</v>
      </c>
    </row>
    <row r="19" spans="1:1" x14ac:dyDescent="0.25">
      <c r="A19" s="103" t="s">
        <v>1126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16"/>
  <sheetViews>
    <sheetView topLeftCell="B1" workbookViewId="0">
      <selection activeCell="L13" sqref="L13"/>
    </sheetView>
  </sheetViews>
  <sheetFormatPr baseColWidth="10" defaultRowHeight="15" x14ac:dyDescent="0.25"/>
  <cols>
    <col min="10" max="10" width="27.140625" customWidth="1"/>
  </cols>
  <sheetData>
    <row r="3" spans="2:14" ht="15.75" x14ac:dyDescent="0.25">
      <c r="B3" s="98" t="s">
        <v>1134</v>
      </c>
    </row>
    <row r="5" spans="2:14" x14ac:dyDescent="0.25">
      <c r="J5" s="147" t="s">
        <v>1157</v>
      </c>
      <c r="K5" s="146" t="s">
        <v>1137</v>
      </c>
      <c r="L5" s="146"/>
      <c r="M5" s="146" t="s">
        <v>1138</v>
      </c>
      <c r="N5" s="146"/>
    </row>
    <row r="6" spans="2:14" ht="30" x14ac:dyDescent="0.25">
      <c r="J6" s="147"/>
      <c r="K6" s="108" t="s">
        <v>1135</v>
      </c>
      <c r="L6" s="108" t="s">
        <v>1136</v>
      </c>
      <c r="M6" s="108" t="s">
        <v>1135</v>
      </c>
      <c r="N6" s="108" t="s">
        <v>1136</v>
      </c>
    </row>
    <row r="7" spans="2:14" ht="45" x14ac:dyDescent="0.25">
      <c r="J7" s="109" t="s">
        <v>1139</v>
      </c>
      <c r="K7" s="45" t="s">
        <v>1142</v>
      </c>
      <c r="L7" s="45" t="s">
        <v>1146</v>
      </c>
      <c r="M7" s="45" t="s">
        <v>1149</v>
      </c>
      <c r="N7" s="45" t="s">
        <v>1153</v>
      </c>
    </row>
    <row r="8" spans="2:14" ht="60" x14ac:dyDescent="0.25">
      <c r="J8" s="109" t="s">
        <v>1140</v>
      </c>
      <c r="K8" s="45" t="s">
        <v>1143</v>
      </c>
      <c r="L8" s="45" t="s">
        <v>1143</v>
      </c>
      <c r="M8" s="45" t="s">
        <v>1150</v>
      </c>
      <c r="N8" s="45" t="s">
        <v>1154</v>
      </c>
    </row>
    <row r="9" spans="2:14" ht="75" x14ac:dyDescent="0.25">
      <c r="J9" s="109" t="s">
        <v>1141</v>
      </c>
      <c r="K9" s="45" t="s">
        <v>1144</v>
      </c>
      <c r="L9" s="45" t="s">
        <v>1147</v>
      </c>
      <c r="M9" s="45" t="s">
        <v>1151</v>
      </c>
      <c r="N9" s="45" t="s">
        <v>1155</v>
      </c>
    </row>
    <row r="10" spans="2:14" x14ac:dyDescent="0.25">
      <c r="J10" s="110" t="s">
        <v>29</v>
      </c>
      <c r="K10" s="111" t="s">
        <v>1145</v>
      </c>
      <c r="L10" s="111" t="s">
        <v>1148</v>
      </c>
      <c r="M10" s="111" t="s">
        <v>1152</v>
      </c>
      <c r="N10" s="111" t="s">
        <v>1156</v>
      </c>
    </row>
    <row r="16" spans="2:14" x14ac:dyDescent="0.25">
      <c r="B16" s="46" t="s">
        <v>1133</v>
      </c>
    </row>
  </sheetData>
  <mergeCells count="3">
    <mergeCell ref="K5:L5"/>
    <mergeCell ref="M5:N5"/>
    <mergeCell ref="J5:J6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O15"/>
  <sheetViews>
    <sheetView workbookViewId="0">
      <selection activeCell="L18" sqref="L18"/>
    </sheetView>
  </sheetViews>
  <sheetFormatPr baseColWidth="10" defaultRowHeight="15" x14ac:dyDescent="0.25"/>
  <cols>
    <col min="11" max="11" width="31.140625" customWidth="1"/>
  </cols>
  <sheetData>
    <row r="2" spans="3:15" x14ac:dyDescent="0.25">
      <c r="C2" s="43" t="s">
        <v>1159</v>
      </c>
    </row>
    <row r="9" spans="3:15" x14ac:dyDescent="0.25">
      <c r="L9" s="143" t="s">
        <v>1137</v>
      </c>
      <c r="M9" s="143"/>
      <c r="N9" s="143" t="s">
        <v>1138</v>
      </c>
      <c r="O9" s="143"/>
    </row>
    <row r="10" spans="3:15" ht="30" x14ac:dyDescent="0.25">
      <c r="L10" s="114" t="s">
        <v>1161</v>
      </c>
      <c r="M10" s="114" t="s">
        <v>1162</v>
      </c>
      <c r="N10" s="114" t="s">
        <v>1161</v>
      </c>
      <c r="O10" s="114" t="s">
        <v>1162</v>
      </c>
    </row>
    <row r="11" spans="3:15" ht="49.5" customHeight="1" x14ac:dyDescent="0.25">
      <c r="K11" s="109" t="s">
        <v>1160</v>
      </c>
      <c r="L11" s="115">
        <v>0.59</v>
      </c>
      <c r="M11" s="116">
        <v>0.63800000000000001</v>
      </c>
      <c r="N11" s="115">
        <v>0.63</v>
      </c>
      <c r="O11" s="116">
        <v>0.67600000000000005</v>
      </c>
    </row>
    <row r="15" spans="3:15" x14ac:dyDescent="0.25">
      <c r="C15" s="112" t="s">
        <v>1158</v>
      </c>
    </row>
  </sheetData>
  <mergeCells count="2">
    <mergeCell ref="L9:M9"/>
    <mergeCell ref="N9:O9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Q22"/>
  <sheetViews>
    <sheetView topLeftCell="E1" zoomScale="145" zoomScaleNormal="145" workbookViewId="0">
      <selection activeCell="N19" sqref="N19"/>
    </sheetView>
  </sheetViews>
  <sheetFormatPr baseColWidth="10" defaultRowHeight="15" x14ac:dyDescent="0.25"/>
  <cols>
    <col min="11" max="11" width="31" customWidth="1"/>
  </cols>
  <sheetData>
    <row r="2" spans="3:17" x14ac:dyDescent="0.25">
      <c r="C2" s="43" t="s">
        <v>1163</v>
      </c>
    </row>
    <row r="3" spans="3:17" x14ac:dyDescent="0.25">
      <c r="C3" s="43"/>
    </row>
    <row r="7" spans="3:17" x14ac:dyDescent="0.25">
      <c r="L7" s="118">
        <v>2013</v>
      </c>
      <c r="M7" s="118">
        <v>2015</v>
      </c>
      <c r="N7" s="118">
        <v>2017</v>
      </c>
      <c r="O7" s="118">
        <v>2019</v>
      </c>
      <c r="P7" s="119">
        <v>43922</v>
      </c>
      <c r="Q7" s="119">
        <v>44287</v>
      </c>
    </row>
    <row r="8" spans="3:17" x14ac:dyDescent="0.25">
      <c r="K8" s="117" t="s">
        <v>1165</v>
      </c>
      <c r="L8" s="65">
        <f>L11-L10-L9</f>
        <v>1381</v>
      </c>
      <c r="M8" s="65">
        <f t="shared" ref="M8:Q8" si="0">M11-M10-M9</f>
        <v>1372</v>
      </c>
      <c r="N8" s="65">
        <f t="shared" si="0"/>
        <v>1331</v>
      </c>
      <c r="O8" s="65">
        <f t="shared" si="0"/>
        <v>1354</v>
      </c>
      <c r="P8" s="65">
        <f t="shared" si="0"/>
        <v>1335</v>
      </c>
      <c r="Q8" s="65">
        <f t="shared" si="0"/>
        <v>1297</v>
      </c>
    </row>
    <row r="9" spans="3:17" ht="30" x14ac:dyDescent="0.25">
      <c r="K9" s="117" t="s">
        <v>1166</v>
      </c>
      <c r="L9" s="65">
        <v>30</v>
      </c>
      <c r="M9" s="65">
        <v>30</v>
      </c>
      <c r="N9" s="65">
        <v>30</v>
      </c>
      <c r="O9" s="65">
        <v>28</v>
      </c>
      <c r="P9" s="65">
        <v>28</v>
      </c>
      <c r="Q9" s="65">
        <v>31</v>
      </c>
    </row>
    <row r="10" spans="3:17" ht="30" x14ac:dyDescent="0.25">
      <c r="K10" s="117" t="s">
        <v>1167</v>
      </c>
      <c r="L10" s="65">
        <v>37</v>
      </c>
      <c r="M10" s="65">
        <v>75</v>
      </c>
      <c r="N10" s="65">
        <v>91</v>
      </c>
      <c r="O10" s="65">
        <v>123</v>
      </c>
      <c r="P10" s="65">
        <v>132</v>
      </c>
      <c r="Q10" s="65">
        <v>173</v>
      </c>
    </row>
    <row r="11" spans="3:17" x14ac:dyDescent="0.25">
      <c r="K11" s="117" t="s">
        <v>29</v>
      </c>
      <c r="L11" s="65">
        <v>1448</v>
      </c>
      <c r="M11" s="65">
        <v>1477</v>
      </c>
      <c r="N11" s="65">
        <v>1452</v>
      </c>
      <c r="O11" s="65">
        <v>1505</v>
      </c>
      <c r="P11" s="65">
        <v>1495</v>
      </c>
      <c r="Q11" s="65">
        <v>1501</v>
      </c>
    </row>
    <row r="12" spans="3:17" ht="30" x14ac:dyDescent="0.25">
      <c r="K12" s="62" t="s">
        <v>1168</v>
      </c>
      <c r="P12" s="120">
        <v>1.9E-2</v>
      </c>
      <c r="Q12" s="120">
        <v>2.1000000000000001E-2</v>
      </c>
    </row>
    <row r="13" spans="3:17" ht="30" x14ac:dyDescent="0.25">
      <c r="K13" s="62" t="s">
        <v>1169</v>
      </c>
      <c r="P13" s="120">
        <v>8.7999999999999995E-2</v>
      </c>
      <c r="Q13" s="120">
        <v>0.115</v>
      </c>
    </row>
    <row r="22" spans="3:3" x14ac:dyDescent="0.25">
      <c r="C22" s="46" t="s">
        <v>1164</v>
      </c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P20"/>
  <sheetViews>
    <sheetView workbookViewId="0">
      <selection activeCell="Q5" sqref="Q5"/>
    </sheetView>
  </sheetViews>
  <sheetFormatPr baseColWidth="10" defaultRowHeight="15" x14ac:dyDescent="0.25"/>
  <sheetData>
    <row r="2" spans="3:16" x14ac:dyDescent="0.25">
      <c r="C2" s="43" t="s">
        <v>1170</v>
      </c>
    </row>
    <row r="4" spans="3:16" x14ac:dyDescent="0.25">
      <c r="K4">
        <v>2013</v>
      </c>
      <c r="L4">
        <v>2015</v>
      </c>
      <c r="M4">
        <v>2017</v>
      </c>
      <c r="N4">
        <v>2019</v>
      </c>
      <c r="O4">
        <v>2020</v>
      </c>
      <c r="P4">
        <v>2021</v>
      </c>
    </row>
    <row r="5" spans="3:16" x14ac:dyDescent="0.25">
      <c r="K5">
        <v>12.1</v>
      </c>
      <c r="L5">
        <v>12.3</v>
      </c>
      <c r="M5">
        <v>12.1</v>
      </c>
      <c r="N5">
        <v>12.5</v>
      </c>
      <c r="O5">
        <v>12.5</v>
      </c>
      <c r="P5">
        <v>12.5</v>
      </c>
    </row>
    <row r="20" spans="3:3" x14ac:dyDescent="0.25">
      <c r="C20" s="46" t="s">
        <v>1164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N23"/>
  <sheetViews>
    <sheetView workbookViewId="0">
      <selection activeCell="K21" sqref="K21"/>
    </sheetView>
  </sheetViews>
  <sheetFormatPr baseColWidth="10" defaultRowHeight="15" x14ac:dyDescent="0.25"/>
  <cols>
    <col min="13" max="13" width="41.7109375" customWidth="1"/>
  </cols>
  <sheetData>
    <row r="2" spans="3:14" x14ac:dyDescent="0.25">
      <c r="C2" s="43" t="s">
        <v>1171</v>
      </c>
    </row>
    <row r="6" spans="3:14" ht="30" x14ac:dyDescent="0.25">
      <c r="M6" s="101" t="s">
        <v>1177</v>
      </c>
      <c r="N6">
        <v>11</v>
      </c>
    </row>
    <row r="7" spans="3:14" ht="45" x14ac:dyDescent="0.25">
      <c r="M7" s="101" t="s">
        <v>1178</v>
      </c>
      <c r="N7">
        <v>71</v>
      </c>
    </row>
    <row r="8" spans="3:14" x14ac:dyDescent="0.25">
      <c r="M8" s="101" t="s">
        <v>1172</v>
      </c>
      <c r="N8">
        <v>82</v>
      </c>
    </row>
    <row r="9" spans="3:14" x14ac:dyDescent="0.25">
      <c r="M9" s="101"/>
    </row>
    <row r="10" spans="3:14" ht="30" x14ac:dyDescent="0.25">
      <c r="M10" s="101" t="s">
        <v>1179</v>
      </c>
      <c r="N10">
        <v>1</v>
      </c>
    </row>
    <row r="11" spans="3:14" ht="30" x14ac:dyDescent="0.25">
      <c r="M11" s="101" t="s">
        <v>1180</v>
      </c>
      <c r="N11">
        <v>4</v>
      </c>
    </row>
    <row r="12" spans="3:14" ht="30" x14ac:dyDescent="0.25">
      <c r="M12" s="101" t="s">
        <v>1181</v>
      </c>
      <c r="N12">
        <v>8</v>
      </c>
    </row>
    <row r="13" spans="3:14" x14ac:dyDescent="0.25">
      <c r="M13" s="101" t="s">
        <v>1175</v>
      </c>
      <c r="N13">
        <v>13</v>
      </c>
    </row>
    <row r="14" spans="3:14" x14ac:dyDescent="0.25">
      <c r="M14" s="101"/>
    </row>
    <row r="15" spans="3:14" x14ac:dyDescent="0.25">
      <c r="M15" s="101" t="s">
        <v>1173</v>
      </c>
      <c r="N15">
        <v>14</v>
      </c>
    </row>
    <row r="16" spans="3:14" ht="45" x14ac:dyDescent="0.25">
      <c r="M16" s="101" t="s">
        <v>1174</v>
      </c>
      <c r="N16">
        <v>11</v>
      </c>
    </row>
    <row r="17" spans="3:14" x14ac:dyDescent="0.25">
      <c r="M17" s="101" t="s">
        <v>1176</v>
      </c>
      <c r="N17">
        <v>25</v>
      </c>
    </row>
    <row r="19" spans="3:14" ht="30" x14ac:dyDescent="0.25">
      <c r="M19" s="101" t="s">
        <v>1182</v>
      </c>
    </row>
    <row r="23" spans="3:14" x14ac:dyDescent="0.25">
      <c r="C23" s="46" t="s">
        <v>1164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S17"/>
  <sheetViews>
    <sheetView workbookViewId="0">
      <selection activeCell="J20" sqref="J20"/>
    </sheetView>
  </sheetViews>
  <sheetFormatPr baseColWidth="10" defaultRowHeight="15" x14ac:dyDescent="0.25"/>
  <cols>
    <col min="14" max="14" width="30.28515625" customWidth="1"/>
    <col min="18" max="18" width="20" customWidth="1"/>
  </cols>
  <sheetData>
    <row r="2" spans="3:19" x14ac:dyDescent="0.25">
      <c r="C2" s="43" t="s">
        <v>1183</v>
      </c>
    </row>
    <row r="5" spans="3:19" ht="45" x14ac:dyDescent="0.25">
      <c r="N5" s="54"/>
      <c r="O5" s="121" t="s">
        <v>1187</v>
      </c>
      <c r="P5" s="121" t="s">
        <v>1188</v>
      </c>
      <c r="Q5" s="121" t="s">
        <v>1189</v>
      </c>
      <c r="R5" s="121" t="s">
        <v>1190</v>
      </c>
      <c r="S5" s="121" t="s">
        <v>1191</v>
      </c>
    </row>
    <row r="6" spans="3:19" ht="30" x14ac:dyDescent="0.25">
      <c r="N6" s="121" t="s">
        <v>1184</v>
      </c>
      <c r="O6" s="122">
        <v>0.25800000000000001</v>
      </c>
      <c r="P6" s="122">
        <v>0.25800000000000001</v>
      </c>
      <c r="Q6" s="122">
        <v>0.25800000000000001</v>
      </c>
      <c r="R6" s="122">
        <v>0.25800000000000001</v>
      </c>
      <c r="S6" s="122">
        <v>0.25800000000000001</v>
      </c>
    </row>
    <row r="7" spans="3:19" ht="45" x14ac:dyDescent="0.25">
      <c r="N7" s="121" t="s">
        <v>1185</v>
      </c>
      <c r="O7" s="122">
        <v>0.58299999999999996</v>
      </c>
      <c r="P7" s="122">
        <v>0.48399999999999999</v>
      </c>
      <c r="Q7" s="122">
        <v>0.29199999999999998</v>
      </c>
      <c r="R7" s="122">
        <v>0.442</v>
      </c>
      <c r="S7" s="122">
        <v>0.192</v>
      </c>
    </row>
    <row r="8" spans="3:19" ht="30" x14ac:dyDescent="0.25">
      <c r="N8" s="121" t="s">
        <v>1186</v>
      </c>
      <c r="O8" s="122">
        <v>0.159</v>
      </c>
      <c r="P8" s="122">
        <v>0.25800000000000001</v>
      </c>
      <c r="Q8" s="123">
        <v>0.45</v>
      </c>
      <c r="R8" s="123">
        <v>0.3</v>
      </c>
      <c r="S8" s="123">
        <v>0.55000000000000004</v>
      </c>
    </row>
    <row r="17" spans="3:3" x14ac:dyDescent="0.25">
      <c r="C17" s="46" t="s">
        <v>1164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O14"/>
  <sheetViews>
    <sheetView workbookViewId="0">
      <selection activeCell="C2" sqref="C2"/>
    </sheetView>
  </sheetViews>
  <sheetFormatPr baseColWidth="10" defaultRowHeight="15" x14ac:dyDescent="0.25"/>
  <cols>
    <col min="12" max="12" width="17.5703125" customWidth="1"/>
    <col min="13" max="13" width="16.85546875" customWidth="1"/>
    <col min="14" max="14" width="17.5703125" customWidth="1"/>
    <col min="15" max="15" width="17.28515625" customWidth="1"/>
  </cols>
  <sheetData>
    <row r="2" spans="3:15" x14ac:dyDescent="0.25">
      <c r="C2" s="43" t="s">
        <v>1210</v>
      </c>
    </row>
    <row r="4" spans="3:15" x14ac:dyDescent="0.25">
      <c r="L4" s="147" t="s">
        <v>1197</v>
      </c>
      <c r="M4" s="147"/>
      <c r="N4" s="147"/>
      <c r="O4" s="147"/>
    </row>
    <row r="5" spans="3:15" x14ac:dyDescent="0.25">
      <c r="L5" s="147" t="s">
        <v>1195</v>
      </c>
      <c r="M5" s="147"/>
      <c r="N5" s="147" t="s">
        <v>1196</v>
      </c>
      <c r="O5" s="147"/>
    </row>
    <row r="6" spans="3:15" ht="45" x14ac:dyDescent="0.25">
      <c r="L6" s="108" t="s">
        <v>1193</v>
      </c>
      <c r="M6" s="108" t="s">
        <v>1194</v>
      </c>
      <c r="N6" s="108" t="s">
        <v>1193</v>
      </c>
      <c r="O6" s="108" t="s">
        <v>1194</v>
      </c>
    </row>
    <row r="7" spans="3:15" ht="30" x14ac:dyDescent="0.25">
      <c r="L7" s="114" t="s">
        <v>1198</v>
      </c>
      <c r="M7" s="114" t="s">
        <v>1199</v>
      </c>
      <c r="N7" s="114" t="s">
        <v>1200</v>
      </c>
      <c r="O7" s="114" t="s">
        <v>1201</v>
      </c>
    </row>
    <row r="14" spans="3:15" x14ac:dyDescent="0.25">
      <c r="C14" s="61" t="s">
        <v>1192</v>
      </c>
    </row>
  </sheetData>
  <mergeCells count="3">
    <mergeCell ref="L4:O4"/>
    <mergeCell ref="L5:M5"/>
    <mergeCell ref="N5:O5"/>
  </mergeCells>
  <hyperlinks>
    <hyperlink ref="C14" r:id="rId1" display="https://minefi.hosting.augure.com/Augure_Minefi/r/ContenuEnLigne/Download?id=1D3C13DC-BD9D-4013-8F28-040E2C256AFE&amp;filename=259%20-%20Rapport.pdf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H58"/>
  <sheetViews>
    <sheetView topLeftCell="A7" zoomScale="70" zoomScaleNormal="70" workbookViewId="0">
      <selection activeCell="V24" sqref="V24"/>
    </sheetView>
  </sheetViews>
  <sheetFormatPr baseColWidth="10" defaultRowHeight="15" x14ac:dyDescent="0.25"/>
  <cols>
    <col min="1" max="1" width="17.140625" customWidth="1"/>
  </cols>
  <sheetData>
    <row r="14" spans="7:7" x14ac:dyDescent="0.25">
      <c r="G14" s="2" t="s">
        <v>3</v>
      </c>
    </row>
    <row r="21" spans="1:5" x14ac:dyDescent="0.25">
      <c r="A21" s="5" t="s">
        <v>6</v>
      </c>
      <c r="B21" s="5" t="s">
        <v>7</v>
      </c>
      <c r="C21" s="5" t="s">
        <v>8</v>
      </c>
    </row>
    <row r="22" spans="1:5" x14ac:dyDescent="0.25">
      <c r="A22" s="5" t="s">
        <v>9</v>
      </c>
      <c r="B22">
        <v>2019</v>
      </c>
      <c r="C22" s="6">
        <v>13271</v>
      </c>
      <c r="E22">
        <f>(C22-C23)/C23</f>
        <v>0.28160309029454372</v>
      </c>
    </row>
    <row r="23" spans="1:5" x14ac:dyDescent="0.25">
      <c r="A23" s="5" t="s">
        <v>10</v>
      </c>
      <c r="B23">
        <v>2019</v>
      </c>
      <c r="C23" s="6">
        <v>10355</v>
      </c>
    </row>
    <row r="25" spans="1:5" x14ac:dyDescent="0.25">
      <c r="A25" s="5" t="s">
        <v>9</v>
      </c>
      <c r="B25">
        <v>2020</v>
      </c>
      <c r="C25" s="6">
        <v>13540</v>
      </c>
      <c r="E25">
        <f>(C25-C26)/C26</f>
        <v>0.25115505451857328</v>
      </c>
    </row>
    <row r="26" spans="1:5" x14ac:dyDescent="0.25">
      <c r="A26" s="5" t="s">
        <v>10</v>
      </c>
      <c r="B26">
        <v>2020</v>
      </c>
      <c r="C26" s="6">
        <v>10822</v>
      </c>
    </row>
    <row r="29" spans="1:5" x14ac:dyDescent="0.25">
      <c r="A29" s="5" t="s">
        <v>9</v>
      </c>
      <c r="B29">
        <v>2021</v>
      </c>
      <c r="C29" s="6">
        <v>13099</v>
      </c>
      <c r="E29">
        <f>(C29-C30)/C30</f>
        <v>0.24326119969627943</v>
      </c>
    </row>
    <row r="30" spans="1:5" x14ac:dyDescent="0.25">
      <c r="A30" s="5" t="s">
        <v>10</v>
      </c>
      <c r="B30">
        <v>2021</v>
      </c>
      <c r="C30" s="6">
        <v>10536</v>
      </c>
    </row>
    <row r="32" spans="1:5" x14ac:dyDescent="0.25">
      <c r="A32" s="1"/>
      <c r="B32" s="1"/>
      <c r="C32" s="1"/>
      <c r="D32" s="1"/>
    </row>
    <row r="34" spans="1:5" x14ac:dyDescent="0.25">
      <c r="A34" s="5" t="s">
        <v>11</v>
      </c>
      <c r="B34">
        <v>2019</v>
      </c>
      <c r="C34" s="6">
        <v>2360</v>
      </c>
      <c r="E34">
        <f>(C34-C35)/C35</f>
        <v>0.18772018117765477</v>
      </c>
    </row>
    <row r="35" spans="1:5" x14ac:dyDescent="0.25">
      <c r="A35" s="5" t="s">
        <v>12</v>
      </c>
      <c r="B35">
        <v>2019</v>
      </c>
      <c r="C35" s="6">
        <v>1987</v>
      </c>
    </row>
    <row r="37" spans="1:5" x14ac:dyDescent="0.25">
      <c r="A37" s="5" t="s">
        <v>11</v>
      </c>
      <c r="B37">
        <v>2020</v>
      </c>
      <c r="C37" s="6">
        <v>2416</v>
      </c>
      <c r="E37">
        <f>(C37-C38)/C38</f>
        <v>0.23014256619144602</v>
      </c>
    </row>
    <row r="38" spans="1:5" x14ac:dyDescent="0.25">
      <c r="A38" s="5" t="s">
        <v>12</v>
      </c>
      <c r="B38">
        <v>2020</v>
      </c>
      <c r="C38" s="6">
        <v>1964</v>
      </c>
    </row>
    <row r="40" spans="1:5" x14ac:dyDescent="0.25">
      <c r="A40" s="5" t="s">
        <v>11</v>
      </c>
      <c r="B40">
        <v>2021</v>
      </c>
      <c r="C40" s="6">
        <v>2249</v>
      </c>
      <c r="E40">
        <f>(C40-C41)/C41</f>
        <v>0.18931782125859334</v>
      </c>
    </row>
    <row r="41" spans="1:5" x14ac:dyDescent="0.25">
      <c r="A41" s="5" t="s">
        <v>12</v>
      </c>
      <c r="B41">
        <v>2021</v>
      </c>
      <c r="C41" s="6">
        <v>1891</v>
      </c>
    </row>
    <row r="45" spans="1:5" x14ac:dyDescent="0.25">
      <c r="A45" s="5" t="s">
        <v>13</v>
      </c>
      <c r="B45">
        <v>2019</v>
      </c>
      <c r="C45" s="6">
        <v>64</v>
      </c>
      <c r="E45">
        <f>(C45-C46)/C46</f>
        <v>-0.15789473684210525</v>
      </c>
    </row>
    <row r="46" spans="1:5" x14ac:dyDescent="0.25">
      <c r="A46" s="5" t="s">
        <v>14</v>
      </c>
      <c r="B46">
        <v>2019</v>
      </c>
      <c r="C46" s="6">
        <v>76</v>
      </c>
    </row>
    <row r="48" spans="1:5" x14ac:dyDescent="0.25">
      <c r="A48" s="5" t="s">
        <v>13</v>
      </c>
      <c r="B48">
        <v>2020</v>
      </c>
      <c r="C48" s="6">
        <v>69</v>
      </c>
      <c r="E48">
        <f>(C48-C49)/C49</f>
        <v>4.5454545454545456E-2</v>
      </c>
    </row>
    <row r="49" spans="1:8" x14ac:dyDescent="0.25">
      <c r="A49" s="5" t="s">
        <v>14</v>
      </c>
      <c r="B49">
        <v>2020</v>
      </c>
      <c r="C49" s="6">
        <v>66</v>
      </c>
    </row>
    <row r="51" spans="1:8" x14ac:dyDescent="0.25">
      <c r="A51" s="5" t="s">
        <v>13</v>
      </c>
      <c r="B51">
        <v>2021</v>
      </c>
      <c r="C51" s="6">
        <v>58</v>
      </c>
      <c r="E51">
        <f>(C51-C52)/C52</f>
        <v>-0.1076923076923077</v>
      </c>
    </row>
    <row r="52" spans="1:8" x14ac:dyDescent="0.25">
      <c r="A52" s="5" t="s">
        <v>14</v>
      </c>
      <c r="B52">
        <v>2021</v>
      </c>
      <c r="C52" s="6">
        <v>65</v>
      </c>
    </row>
    <row r="53" spans="1:8" x14ac:dyDescent="0.25">
      <c r="H53" s="3" t="s">
        <v>4</v>
      </c>
    </row>
    <row r="54" spans="1:8" x14ac:dyDescent="0.25">
      <c r="A54" s="5"/>
      <c r="B54" s="5"/>
      <c r="C54" s="5"/>
      <c r="H54" s="4" t="s">
        <v>5</v>
      </c>
    </row>
    <row r="55" spans="1:8" x14ac:dyDescent="0.25">
      <c r="B55" t="s">
        <v>15</v>
      </c>
      <c r="C55" t="s">
        <v>16</v>
      </c>
      <c r="D55" t="s">
        <v>17</v>
      </c>
      <c r="E55" t="s">
        <v>18</v>
      </c>
    </row>
    <row r="56" spans="1:8" x14ac:dyDescent="0.25">
      <c r="A56">
        <v>2018</v>
      </c>
      <c r="B56">
        <v>52</v>
      </c>
      <c r="C56">
        <v>28</v>
      </c>
      <c r="D56">
        <v>19</v>
      </c>
      <c r="E56">
        <v>-16</v>
      </c>
    </row>
    <row r="57" spans="1:8" x14ac:dyDescent="0.25">
      <c r="A57">
        <v>2019</v>
      </c>
      <c r="B57">
        <v>52</v>
      </c>
      <c r="C57">
        <v>25</v>
      </c>
      <c r="D57">
        <v>23</v>
      </c>
      <c r="E57">
        <v>4</v>
      </c>
    </row>
    <row r="58" spans="1:8" x14ac:dyDescent="0.25">
      <c r="A58">
        <v>2020</v>
      </c>
      <c r="B58">
        <v>52</v>
      </c>
      <c r="C58">
        <v>24</v>
      </c>
      <c r="D58">
        <v>19</v>
      </c>
      <c r="E58">
        <v>-11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P12"/>
  <sheetViews>
    <sheetView zoomScaleNormal="100" workbookViewId="0">
      <selection activeCell="H37" sqref="H37"/>
    </sheetView>
  </sheetViews>
  <sheetFormatPr baseColWidth="10" defaultRowHeight="15" x14ac:dyDescent="0.25"/>
  <cols>
    <col min="16" max="16" width="15.5703125" customWidth="1"/>
  </cols>
  <sheetData>
    <row r="2" spans="3:16" x14ac:dyDescent="0.25">
      <c r="C2" s="43" t="s">
        <v>1209</v>
      </c>
    </row>
    <row r="3" spans="3:16" x14ac:dyDescent="0.25">
      <c r="C3" s="43" t="s">
        <v>1202</v>
      </c>
    </row>
    <row r="5" spans="3:16" x14ac:dyDescent="0.25">
      <c r="M5" s="108">
        <v>2017</v>
      </c>
      <c r="N5" s="108">
        <v>2018</v>
      </c>
      <c r="O5" s="108">
        <v>2019</v>
      </c>
      <c r="P5" s="108" t="s">
        <v>1204</v>
      </c>
    </row>
    <row r="6" spans="3:16" x14ac:dyDescent="0.25">
      <c r="L6" s="125" t="s">
        <v>1205</v>
      </c>
      <c r="M6" s="124">
        <v>82.3</v>
      </c>
      <c r="N6" s="65">
        <v>78.8</v>
      </c>
      <c r="O6" s="65">
        <v>85</v>
      </c>
      <c r="P6" s="65">
        <v>6.2</v>
      </c>
    </row>
    <row r="7" spans="3:16" x14ac:dyDescent="0.25">
      <c r="L7" s="125" t="s">
        <v>1206</v>
      </c>
      <c r="M7" s="124">
        <v>82.1</v>
      </c>
      <c r="N7" s="65">
        <v>78.8</v>
      </c>
      <c r="O7" s="65">
        <v>85.1</v>
      </c>
      <c r="P7" s="65">
        <v>6.3</v>
      </c>
    </row>
    <row r="8" spans="3:16" x14ac:dyDescent="0.25">
      <c r="L8" s="125" t="s">
        <v>1207</v>
      </c>
      <c r="M8" s="124">
        <v>84.2</v>
      </c>
      <c r="N8" s="65">
        <v>78.7</v>
      </c>
      <c r="O8" s="65">
        <v>84.7</v>
      </c>
      <c r="P8" s="65">
        <v>6</v>
      </c>
    </row>
    <row r="9" spans="3:16" x14ac:dyDescent="0.25">
      <c r="L9" s="125" t="s">
        <v>1208</v>
      </c>
    </row>
    <row r="12" spans="3:16" x14ac:dyDescent="0.25">
      <c r="C12" s="46" t="s">
        <v>1203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S16"/>
  <sheetViews>
    <sheetView topLeftCell="C1" zoomScale="130" zoomScaleNormal="130" workbookViewId="0">
      <selection activeCell="N18" sqref="N18"/>
    </sheetView>
  </sheetViews>
  <sheetFormatPr baseColWidth="10" defaultRowHeight="15" x14ac:dyDescent="0.25"/>
  <cols>
    <col min="12" max="12" width="20" customWidth="1"/>
    <col min="13" max="13" width="14.140625" customWidth="1"/>
    <col min="14" max="14" width="13.7109375" customWidth="1"/>
    <col min="15" max="15" width="13" customWidth="1"/>
    <col min="16" max="16" width="14" customWidth="1"/>
    <col min="17" max="18" width="13.140625" customWidth="1"/>
  </cols>
  <sheetData>
    <row r="2" spans="4:19" x14ac:dyDescent="0.25">
      <c r="D2" s="112" t="s">
        <v>1211</v>
      </c>
    </row>
    <row r="5" spans="4:19" x14ac:dyDescent="0.25">
      <c r="L5" s="148" t="s">
        <v>1215</v>
      </c>
      <c r="M5" s="149">
        <v>2017</v>
      </c>
      <c r="N5" s="149"/>
      <c r="O5" s="149">
        <v>2018</v>
      </c>
      <c r="P5" s="149"/>
      <c r="Q5" s="147">
        <v>2019</v>
      </c>
      <c r="R5" s="147"/>
      <c r="S5" s="113"/>
    </row>
    <row r="6" spans="4:19" ht="30" x14ac:dyDescent="0.25">
      <c r="L6" s="149"/>
      <c r="M6" s="114" t="s">
        <v>1214</v>
      </c>
      <c r="N6" s="114" t="s">
        <v>1213</v>
      </c>
      <c r="O6" s="114" t="s">
        <v>1214</v>
      </c>
      <c r="P6" s="114" t="s">
        <v>1213</v>
      </c>
      <c r="Q6" s="108" t="s">
        <v>1214</v>
      </c>
      <c r="R6" s="108" t="s">
        <v>1213</v>
      </c>
      <c r="S6" s="113"/>
    </row>
    <row r="7" spans="4:19" ht="30" x14ac:dyDescent="0.25">
      <c r="L7" s="114" t="s">
        <v>1216</v>
      </c>
      <c r="M7" s="45">
        <v>32204</v>
      </c>
      <c r="N7" s="45">
        <v>37550</v>
      </c>
      <c r="O7" s="45">
        <v>25189</v>
      </c>
      <c r="P7" s="45">
        <v>29232</v>
      </c>
      <c r="Q7" s="111">
        <v>27878</v>
      </c>
      <c r="R7" s="111">
        <v>34170</v>
      </c>
    </row>
    <row r="8" spans="4:19" ht="30" x14ac:dyDescent="0.25">
      <c r="L8" s="114" t="s">
        <v>1217</v>
      </c>
      <c r="M8" s="45">
        <v>114440</v>
      </c>
      <c r="N8" s="45">
        <v>27770</v>
      </c>
      <c r="O8" s="45">
        <v>102320</v>
      </c>
      <c r="P8" s="45">
        <v>31018</v>
      </c>
      <c r="Q8" s="111">
        <v>110075</v>
      </c>
      <c r="R8" s="111">
        <v>38843</v>
      </c>
    </row>
    <row r="9" spans="4:19" x14ac:dyDescent="0.25">
      <c r="L9" s="114" t="s">
        <v>1218</v>
      </c>
      <c r="M9" s="45">
        <v>16875</v>
      </c>
      <c r="N9" s="45">
        <v>24017</v>
      </c>
      <c r="O9" s="45">
        <v>25815</v>
      </c>
      <c r="P9" s="45">
        <v>40581</v>
      </c>
      <c r="Q9" s="111">
        <v>32811</v>
      </c>
      <c r="R9" s="111">
        <v>37803</v>
      </c>
    </row>
    <row r="10" spans="4:19" x14ac:dyDescent="0.25">
      <c r="L10" s="114" t="s">
        <v>29</v>
      </c>
      <c r="M10" s="45">
        <v>163519</v>
      </c>
      <c r="N10" s="45">
        <v>89337</v>
      </c>
      <c r="O10" s="45">
        <v>153324</v>
      </c>
      <c r="P10" s="45">
        <v>100834</v>
      </c>
      <c r="Q10" s="111">
        <v>170764</v>
      </c>
      <c r="R10" s="126">
        <v>110816</v>
      </c>
    </row>
    <row r="12" spans="4:19" x14ac:dyDescent="0.25">
      <c r="L12" t="s">
        <v>1219</v>
      </c>
    </row>
    <row r="13" spans="4:19" x14ac:dyDescent="0.25">
      <c r="L13" t="s">
        <v>1220</v>
      </c>
    </row>
    <row r="14" spans="4:19" x14ac:dyDescent="0.25">
      <c r="L14" t="s">
        <v>1221</v>
      </c>
    </row>
    <row r="16" spans="4:19" x14ac:dyDescent="0.25">
      <c r="D16" s="46" t="s">
        <v>1212</v>
      </c>
    </row>
  </sheetData>
  <mergeCells count="4">
    <mergeCell ref="L5:L6"/>
    <mergeCell ref="M5:N5"/>
    <mergeCell ref="O5:P5"/>
    <mergeCell ref="Q5:R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14"/>
  <sheetViews>
    <sheetView workbookViewId="0">
      <selection activeCell="T15" sqref="T15"/>
    </sheetView>
  </sheetViews>
  <sheetFormatPr baseColWidth="10" defaultRowHeight="15" x14ac:dyDescent="0.25"/>
  <cols>
    <col min="12" max="12" width="18.42578125" customWidth="1"/>
  </cols>
  <sheetData>
    <row r="2" spans="3:18" ht="15.75" x14ac:dyDescent="0.25">
      <c r="C2" s="98" t="s">
        <v>1222</v>
      </c>
    </row>
    <row r="3" spans="3:18" x14ac:dyDescent="0.25">
      <c r="Q3" s="88"/>
      <c r="R3" s="88"/>
    </row>
    <row r="4" spans="3:18" x14ac:dyDescent="0.25">
      <c r="L4" s="147" t="s">
        <v>1224</v>
      </c>
      <c r="M4" s="149">
        <v>2017</v>
      </c>
      <c r="N4" s="149"/>
      <c r="O4" s="149">
        <v>2018</v>
      </c>
      <c r="P4" s="149"/>
      <c r="Q4" s="147">
        <v>2019</v>
      </c>
      <c r="R4" s="147"/>
    </row>
    <row r="5" spans="3:18" x14ac:dyDescent="0.25">
      <c r="L5" s="147"/>
      <c r="M5" s="114" t="s">
        <v>1214</v>
      </c>
      <c r="N5" s="114" t="s">
        <v>1223</v>
      </c>
      <c r="O5" s="114" t="s">
        <v>1214</v>
      </c>
      <c r="P5" s="114" t="s">
        <v>1223</v>
      </c>
      <c r="Q5" s="108" t="s">
        <v>1214</v>
      </c>
      <c r="R5" s="108" t="s">
        <v>1223</v>
      </c>
    </row>
    <row r="6" spans="3:18" x14ac:dyDescent="0.25">
      <c r="L6" s="108" t="s">
        <v>1225</v>
      </c>
      <c r="M6" s="127">
        <v>0.57499999999999996</v>
      </c>
      <c r="N6" s="127">
        <v>0.29399999999999998</v>
      </c>
      <c r="O6" s="127">
        <v>0.91100000000000003</v>
      </c>
      <c r="P6" s="128">
        <v>0.32</v>
      </c>
      <c r="Q6" s="129">
        <v>0.62</v>
      </c>
      <c r="R6" s="130">
        <v>0.32300000000000001</v>
      </c>
    </row>
    <row r="7" spans="3:18" x14ac:dyDescent="0.25">
      <c r="L7" s="108" t="s">
        <v>1226</v>
      </c>
      <c r="M7" s="127">
        <v>0.214</v>
      </c>
      <c r="N7" s="127">
        <v>0.27400000000000002</v>
      </c>
      <c r="O7" s="131">
        <v>0.193</v>
      </c>
      <c r="P7" s="127">
        <v>0.22600000000000001</v>
      </c>
      <c r="Q7" s="132">
        <v>0.19800000000000001</v>
      </c>
      <c r="R7" s="132">
        <v>0.14399999999999999</v>
      </c>
    </row>
    <row r="8" spans="3:18" x14ac:dyDescent="0.25">
      <c r="L8" s="108" t="s">
        <v>1227</v>
      </c>
      <c r="M8" s="127">
        <v>0.21099999999999999</v>
      </c>
      <c r="N8" s="127">
        <v>0.43099999999999999</v>
      </c>
      <c r="O8" s="131">
        <v>0.19600000000000001</v>
      </c>
      <c r="P8" s="127">
        <v>0.45400000000000001</v>
      </c>
      <c r="Q8" s="132">
        <v>0.182</v>
      </c>
      <c r="R8" s="132">
        <v>0.433</v>
      </c>
    </row>
    <row r="14" spans="3:18" x14ac:dyDescent="0.25">
      <c r="C14" s="46" t="s">
        <v>1212</v>
      </c>
    </row>
  </sheetData>
  <mergeCells count="4">
    <mergeCell ref="M4:N4"/>
    <mergeCell ref="O4:P4"/>
    <mergeCell ref="Q4:R4"/>
    <mergeCell ref="L4:L5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25"/>
  <sheetViews>
    <sheetView zoomScale="85" zoomScaleNormal="85" workbookViewId="0">
      <selection activeCell="N33" sqref="N33"/>
    </sheetView>
  </sheetViews>
  <sheetFormatPr baseColWidth="10" defaultRowHeight="15" x14ac:dyDescent="0.25"/>
  <cols>
    <col min="10" max="10" width="15.7109375" customWidth="1"/>
  </cols>
  <sheetData>
    <row r="2" spans="2:22" x14ac:dyDescent="0.25">
      <c r="B2" s="43" t="s">
        <v>1228</v>
      </c>
    </row>
    <row r="6" spans="2:22" x14ac:dyDescent="0.25">
      <c r="J6" s="1"/>
      <c r="K6" s="107" t="s">
        <v>1230</v>
      </c>
      <c r="L6" s="107" t="s">
        <v>1231</v>
      </c>
      <c r="M6" s="107" t="s">
        <v>1232</v>
      </c>
      <c r="N6" s="107" t="s">
        <v>1233</v>
      </c>
      <c r="O6" s="107" t="s">
        <v>1234</v>
      </c>
      <c r="P6" s="107" t="s">
        <v>1235</v>
      </c>
      <c r="Q6" s="107" t="s">
        <v>1236</v>
      </c>
      <c r="R6" s="107" t="s">
        <v>1237</v>
      </c>
      <c r="S6" s="107" t="s">
        <v>1238</v>
      </c>
      <c r="T6" s="107" t="s">
        <v>1239</v>
      </c>
      <c r="U6" s="107" t="s">
        <v>1240</v>
      </c>
      <c r="V6" s="107" t="s">
        <v>1241</v>
      </c>
    </row>
    <row r="7" spans="2:22" ht="30" x14ac:dyDescent="0.25">
      <c r="J7" s="106" t="s">
        <v>1242</v>
      </c>
      <c r="K7" s="1">
        <v>1499037</v>
      </c>
      <c r="L7" s="1">
        <v>1796046</v>
      </c>
      <c r="M7" s="1">
        <v>2195776</v>
      </c>
      <c r="N7" s="1">
        <v>2069348</v>
      </c>
      <c r="O7" s="1">
        <v>2024891</v>
      </c>
      <c r="P7" s="1">
        <v>2398601</v>
      </c>
      <c r="Q7" s="1">
        <v>2320188</v>
      </c>
      <c r="R7" s="1">
        <v>1924051</v>
      </c>
      <c r="S7" s="1">
        <v>2429725</v>
      </c>
      <c r="T7" s="1">
        <v>2851921</v>
      </c>
      <c r="U7" s="1">
        <v>3012680</v>
      </c>
      <c r="V7" s="1">
        <v>2618473</v>
      </c>
    </row>
    <row r="8" spans="2:22" ht="30" x14ac:dyDescent="0.25">
      <c r="J8" s="106" t="s">
        <v>1243</v>
      </c>
      <c r="K8" s="1">
        <v>3139063</v>
      </c>
      <c r="L8" s="1">
        <v>2982070</v>
      </c>
      <c r="M8" s="1">
        <v>3698743</v>
      </c>
      <c r="N8" s="1">
        <v>3272373</v>
      </c>
      <c r="O8" s="1">
        <v>3561525</v>
      </c>
      <c r="P8" s="1">
        <v>3817535</v>
      </c>
      <c r="Q8" s="1">
        <v>3927050</v>
      </c>
      <c r="R8" s="1">
        <v>3023110</v>
      </c>
      <c r="S8" s="1">
        <v>3897433</v>
      </c>
      <c r="T8" s="1">
        <v>4726545</v>
      </c>
      <c r="U8" s="1">
        <v>4609260</v>
      </c>
      <c r="V8" s="1">
        <v>4538653</v>
      </c>
    </row>
    <row r="25" spans="4:4" x14ac:dyDescent="0.25">
      <c r="D25" s="46" t="s">
        <v>1229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K11"/>
  <sheetViews>
    <sheetView topLeftCell="C1" workbookViewId="0">
      <selection activeCell="E3" sqref="E3"/>
    </sheetView>
  </sheetViews>
  <sheetFormatPr baseColWidth="10" defaultRowHeight="15" x14ac:dyDescent="0.25"/>
  <cols>
    <col min="3" max="3" width="24.7109375" customWidth="1"/>
    <col min="11" max="11" width="22.7109375" customWidth="1"/>
  </cols>
  <sheetData>
    <row r="3" spans="3:11" x14ac:dyDescent="0.25">
      <c r="C3" s="34"/>
      <c r="E3" s="43" t="s">
        <v>19</v>
      </c>
    </row>
    <row r="5" spans="3:11" ht="15.75" x14ac:dyDescent="0.25">
      <c r="C5" s="7"/>
      <c r="D5" s="8">
        <v>43739</v>
      </c>
      <c r="E5" s="8">
        <v>43831</v>
      </c>
      <c r="F5" s="8">
        <v>43922</v>
      </c>
      <c r="G5" s="8">
        <v>44013</v>
      </c>
      <c r="H5" s="8">
        <v>44105</v>
      </c>
      <c r="I5" s="8">
        <v>44197</v>
      </c>
      <c r="J5" s="8">
        <v>44286</v>
      </c>
      <c r="K5" s="35" t="s">
        <v>35</v>
      </c>
    </row>
    <row r="6" spans="3:11" ht="15.75" x14ac:dyDescent="0.25">
      <c r="C6" s="9" t="s">
        <v>20</v>
      </c>
      <c r="D6" s="10">
        <v>0</v>
      </c>
      <c r="E6" s="9">
        <v>3.4</v>
      </c>
      <c r="F6" s="9">
        <v>3.8</v>
      </c>
      <c r="G6" s="9">
        <v>4.5</v>
      </c>
      <c r="H6" s="9">
        <v>5.5</v>
      </c>
      <c r="I6" s="9">
        <v>22.5</v>
      </c>
      <c r="J6" s="9">
        <v>29.3</v>
      </c>
      <c r="K6" s="36">
        <v>0.83</v>
      </c>
    </row>
    <row r="7" spans="3:11" ht="15.75" x14ac:dyDescent="0.25">
      <c r="C7" s="9" t="s">
        <v>21</v>
      </c>
      <c r="D7" s="10">
        <v>0</v>
      </c>
      <c r="E7" s="9">
        <v>0.1</v>
      </c>
      <c r="F7" s="9">
        <v>0.3</v>
      </c>
      <c r="G7" s="9">
        <v>0.6</v>
      </c>
      <c r="H7" s="9">
        <v>0.9</v>
      </c>
      <c r="I7" s="9">
        <v>1.2</v>
      </c>
      <c r="J7" s="9">
        <v>1.8</v>
      </c>
      <c r="K7" s="36">
        <v>0.78</v>
      </c>
    </row>
    <row r="8" spans="3:11" ht="15.75" x14ac:dyDescent="0.25">
      <c r="C8" s="9" t="s">
        <v>22</v>
      </c>
      <c r="D8" s="10">
        <v>0</v>
      </c>
      <c r="E8" s="9">
        <v>2.5</v>
      </c>
      <c r="F8" s="9">
        <v>3.7</v>
      </c>
      <c r="G8" s="9">
        <v>4.8</v>
      </c>
      <c r="H8" s="9">
        <v>5.6</v>
      </c>
      <c r="I8" s="10">
        <v>8</v>
      </c>
      <c r="J8" s="9">
        <v>9.6999999999999993</v>
      </c>
      <c r="K8" s="36">
        <v>0.9</v>
      </c>
    </row>
    <row r="9" spans="3:11" ht="15.75" x14ac:dyDescent="0.25">
      <c r="C9" s="11" t="s">
        <v>23</v>
      </c>
      <c r="D9" s="12">
        <v>0</v>
      </c>
      <c r="E9" s="11">
        <v>5.931</v>
      </c>
      <c r="F9" s="11">
        <v>7.8029999999999999</v>
      </c>
      <c r="G9" s="11">
        <v>9.8889999999999993</v>
      </c>
      <c r="H9" s="11">
        <v>11.992000000000001</v>
      </c>
      <c r="I9" s="11">
        <v>31.664999999999999</v>
      </c>
      <c r="J9" s="11">
        <v>40.792000000000002</v>
      </c>
      <c r="K9" s="36">
        <v>0.85</v>
      </c>
    </row>
    <row r="11" spans="3:11" x14ac:dyDescent="0.25">
      <c r="C11" t="s">
        <v>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1"/>
  <sheetViews>
    <sheetView topLeftCell="B1" workbookViewId="0">
      <selection activeCell="F8" sqref="F8"/>
    </sheetView>
  </sheetViews>
  <sheetFormatPr baseColWidth="10" defaultRowHeight="15" x14ac:dyDescent="0.25"/>
  <cols>
    <col min="3" max="3" width="22" customWidth="1"/>
  </cols>
  <sheetData>
    <row r="2" spans="2:11" x14ac:dyDescent="0.25">
      <c r="D2" s="43" t="s">
        <v>52</v>
      </c>
    </row>
    <row r="5" spans="2:11" ht="15.75" x14ac:dyDescent="0.25">
      <c r="C5" s="7"/>
      <c r="D5" s="8">
        <v>43739</v>
      </c>
      <c r="E5" s="8">
        <v>43831</v>
      </c>
      <c r="F5" s="8">
        <v>43922</v>
      </c>
      <c r="G5" s="8">
        <v>44013</v>
      </c>
      <c r="H5" s="8">
        <v>44105</v>
      </c>
      <c r="I5" s="8">
        <v>44197</v>
      </c>
      <c r="J5" s="8">
        <v>44286</v>
      </c>
      <c r="K5" s="35" t="s">
        <v>35</v>
      </c>
    </row>
    <row r="6" spans="2:11" ht="15.75" x14ac:dyDescent="0.25">
      <c r="C6" s="9" t="s">
        <v>20</v>
      </c>
      <c r="D6" s="37">
        <v>0</v>
      </c>
      <c r="E6" s="37">
        <v>239748</v>
      </c>
      <c r="F6" s="37">
        <v>319181</v>
      </c>
      <c r="G6" s="37">
        <v>370673</v>
      </c>
      <c r="H6" s="37">
        <v>454995</v>
      </c>
      <c r="I6" s="37">
        <v>1440569</v>
      </c>
      <c r="J6" s="37">
        <v>1726658</v>
      </c>
      <c r="K6" s="36">
        <v>0.83</v>
      </c>
    </row>
    <row r="7" spans="2:11" ht="15.75" x14ac:dyDescent="0.25">
      <c r="C7" s="9" t="s">
        <v>21</v>
      </c>
      <c r="D7" s="37">
        <v>0</v>
      </c>
      <c r="E7" s="37">
        <v>5466</v>
      </c>
      <c r="F7" s="37">
        <v>32510</v>
      </c>
      <c r="G7" s="37">
        <v>99882</v>
      </c>
      <c r="H7" s="37">
        <v>466571</v>
      </c>
      <c r="I7" s="37">
        <v>244093</v>
      </c>
      <c r="J7" s="37">
        <v>339036</v>
      </c>
      <c r="K7" s="36">
        <v>0.78</v>
      </c>
    </row>
    <row r="8" spans="2:11" ht="15.75" x14ac:dyDescent="0.25">
      <c r="C8" s="9" t="s">
        <v>22</v>
      </c>
      <c r="D8" s="37">
        <v>0</v>
      </c>
      <c r="E8" s="37">
        <v>310000</v>
      </c>
      <c r="F8" s="37">
        <v>436814</v>
      </c>
      <c r="G8" s="37">
        <v>529366</v>
      </c>
      <c r="H8" s="37">
        <v>647616</v>
      </c>
      <c r="I8" s="37">
        <v>1153866</v>
      </c>
      <c r="J8" s="37">
        <v>1276677</v>
      </c>
      <c r="K8" s="36">
        <v>0.9</v>
      </c>
    </row>
    <row r="9" spans="2:11" ht="15.75" x14ac:dyDescent="0.25">
      <c r="B9" s="39"/>
      <c r="C9" s="11" t="s">
        <v>23</v>
      </c>
      <c r="D9" s="38">
        <v>0</v>
      </c>
      <c r="E9" s="38">
        <v>555214</v>
      </c>
      <c r="F9" s="38">
        <v>788505</v>
      </c>
      <c r="G9" s="38">
        <v>999921</v>
      </c>
      <c r="H9" s="38">
        <v>1269182</v>
      </c>
      <c r="I9" s="38">
        <v>2838528</v>
      </c>
      <c r="J9" s="38">
        <v>3342371</v>
      </c>
      <c r="K9" s="36">
        <v>0.85</v>
      </c>
    </row>
    <row r="10" spans="2:11" x14ac:dyDescent="0.25">
      <c r="B10" s="39"/>
    </row>
    <row r="11" spans="2:11" ht="15.75" x14ac:dyDescent="0.25">
      <c r="B11" s="39"/>
      <c r="C11" s="40" t="s">
        <v>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7"/>
  <sheetViews>
    <sheetView workbookViewId="0">
      <selection activeCell="E10" sqref="E10"/>
    </sheetView>
  </sheetViews>
  <sheetFormatPr baseColWidth="10" defaultRowHeight="15" x14ac:dyDescent="0.25"/>
  <sheetData>
    <row r="1" spans="3:15" x14ac:dyDescent="0.25">
      <c r="C1" s="42" t="s">
        <v>51</v>
      </c>
    </row>
    <row r="3" spans="3:15" x14ac:dyDescent="0.25">
      <c r="C3" s="44" t="s">
        <v>37</v>
      </c>
      <c r="D3" s="44" t="s">
        <v>38</v>
      </c>
      <c r="E3" s="44" t="s">
        <v>39</v>
      </c>
      <c r="F3" s="44" t="s">
        <v>40</v>
      </c>
      <c r="G3" s="44" t="s">
        <v>41</v>
      </c>
      <c r="H3" s="44" t="s">
        <v>42</v>
      </c>
      <c r="I3" s="44" t="s">
        <v>43</v>
      </c>
      <c r="J3" s="44" t="s">
        <v>44</v>
      </c>
      <c r="K3" s="44" t="s">
        <v>45</v>
      </c>
      <c r="L3" s="44" t="s">
        <v>46</v>
      </c>
      <c r="M3" s="44" t="s">
        <v>47</v>
      </c>
      <c r="N3" s="44" t="s">
        <v>48</v>
      </c>
      <c r="O3" s="44" t="s">
        <v>49</v>
      </c>
    </row>
    <row r="4" spans="3:15" x14ac:dyDescent="0.25">
      <c r="C4" s="45">
        <v>22</v>
      </c>
      <c r="D4" s="45">
        <v>23.1</v>
      </c>
      <c r="E4" s="45">
        <v>23.6</v>
      </c>
      <c r="F4" s="45">
        <v>21.3</v>
      </c>
      <c r="G4" s="45">
        <v>23</v>
      </c>
      <c r="H4" s="45">
        <v>23.6</v>
      </c>
      <c r="I4" s="45">
        <v>25</v>
      </c>
      <c r="J4" s="45">
        <v>27.3</v>
      </c>
      <c r="K4" s="45">
        <v>22.7</v>
      </c>
      <c r="L4" s="45">
        <v>26.8</v>
      </c>
      <c r="M4" s="45">
        <v>28.9</v>
      </c>
      <c r="N4" s="45">
        <v>33.4</v>
      </c>
      <c r="O4" s="45">
        <v>36.9</v>
      </c>
    </row>
    <row r="7" spans="3:15" x14ac:dyDescent="0.25">
      <c r="C7" s="41" t="s">
        <v>50</v>
      </c>
    </row>
  </sheetData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8"/>
  <sheetViews>
    <sheetView zoomScale="145" zoomScaleNormal="145" workbookViewId="0">
      <selection activeCell="N28" sqref="N28"/>
    </sheetView>
  </sheetViews>
  <sheetFormatPr baseColWidth="10" defaultRowHeight="15" x14ac:dyDescent="0.25"/>
  <sheetData>
    <row r="2" spans="2:2" x14ac:dyDescent="0.25">
      <c r="B2" s="43" t="s">
        <v>53</v>
      </c>
    </row>
    <row r="23" spans="3:12" x14ac:dyDescent="0.25">
      <c r="C23" s="46" t="s">
        <v>54</v>
      </c>
    </row>
    <row r="25" spans="3:12" x14ac:dyDescent="0.25">
      <c r="D25">
        <v>2012</v>
      </c>
      <c r="E25">
        <v>2013</v>
      </c>
      <c r="F25">
        <v>2014</v>
      </c>
      <c r="G25">
        <v>2015</v>
      </c>
      <c r="H25">
        <v>2016</v>
      </c>
      <c r="I25">
        <v>2017</v>
      </c>
      <c r="J25">
        <v>2018</v>
      </c>
      <c r="K25">
        <v>2019</v>
      </c>
      <c r="L25">
        <v>2020</v>
      </c>
    </row>
    <row r="26" spans="3:12" x14ac:dyDescent="0.25">
      <c r="C26" t="s">
        <v>58</v>
      </c>
      <c r="D26">
        <v>-0.9</v>
      </c>
      <c r="E26">
        <v>3.3</v>
      </c>
      <c r="F26">
        <v>7.6</v>
      </c>
      <c r="G26">
        <v>14.3</v>
      </c>
      <c r="H26">
        <v>14.8</v>
      </c>
      <c r="I26">
        <v>21.4</v>
      </c>
      <c r="J26">
        <v>21.2</v>
      </c>
      <c r="K26">
        <v>14.3</v>
      </c>
      <c r="L26">
        <v>18.3</v>
      </c>
    </row>
    <row r="27" spans="3:12" x14ac:dyDescent="0.25">
      <c r="C27" t="s">
        <v>59</v>
      </c>
      <c r="D27">
        <v>-5.4</v>
      </c>
      <c r="E27">
        <v>7.5</v>
      </c>
      <c r="F27">
        <v>15</v>
      </c>
      <c r="G27">
        <v>9.1999999999999993</v>
      </c>
      <c r="H27">
        <v>2.2000000000000002</v>
      </c>
      <c r="I27">
        <v>-13.1</v>
      </c>
      <c r="J27">
        <v>0.3</v>
      </c>
      <c r="K27">
        <v>7.6</v>
      </c>
      <c r="L27">
        <v>-24.9</v>
      </c>
    </row>
    <row r="28" spans="3:12" x14ac:dyDescent="0.25">
      <c r="C28" t="s">
        <v>60</v>
      </c>
      <c r="D28">
        <v>-6.3</v>
      </c>
      <c r="E28">
        <v>10.8</v>
      </c>
      <c r="F28">
        <v>22.6</v>
      </c>
      <c r="G28">
        <v>23.5</v>
      </c>
      <c r="H28">
        <v>17</v>
      </c>
      <c r="I28">
        <v>8.3000000000000007</v>
      </c>
      <c r="J28">
        <v>21.5</v>
      </c>
      <c r="K28">
        <v>21.9</v>
      </c>
      <c r="L28">
        <v>-6.5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K17"/>
  <sheetViews>
    <sheetView workbookViewId="0">
      <selection activeCell="E3" sqref="E3"/>
    </sheetView>
  </sheetViews>
  <sheetFormatPr baseColWidth="10" defaultRowHeight="15" x14ac:dyDescent="0.25"/>
  <cols>
    <col min="4" max="4" width="11.42578125" customWidth="1"/>
    <col min="5" max="5" width="19.7109375" customWidth="1"/>
  </cols>
  <sheetData>
    <row r="3" spans="5:11" x14ac:dyDescent="0.25">
      <c r="E3" s="59" t="s">
        <v>1117</v>
      </c>
    </row>
    <row r="6" spans="5:11" ht="15.75" thickBot="1" x14ac:dyDescent="0.3"/>
    <row r="7" spans="5:11" ht="15.75" thickBot="1" x14ac:dyDescent="0.3">
      <c r="E7" s="49"/>
      <c r="F7" s="49">
        <v>2015</v>
      </c>
      <c r="G7" s="49">
        <v>2016</v>
      </c>
      <c r="H7" s="49">
        <v>2017</v>
      </c>
      <c r="I7" s="49">
        <v>2018</v>
      </c>
      <c r="J7" s="49">
        <v>2019</v>
      </c>
      <c r="K7" s="50">
        <v>2020</v>
      </c>
    </row>
    <row r="8" spans="5:11" ht="32.25" customHeight="1" thickBot="1" x14ac:dyDescent="0.3">
      <c r="E8" s="51" t="s">
        <v>61</v>
      </c>
      <c r="F8" s="52">
        <v>124</v>
      </c>
      <c r="G8" s="52">
        <v>131</v>
      </c>
      <c r="H8" s="52">
        <v>218</v>
      </c>
      <c r="I8" s="52">
        <v>174</v>
      </c>
      <c r="J8" s="52">
        <v>99</v>
      </c>
      <c r="K8" s="53">
        <v>236</v>
      </c>
    </row>
    <row r="9" spans="5:11" ht="25.5" customHeight="1" x14ac:dyDescent="0.25">
      <c r="E9" s="55" t="s">
        <v>62</v>
      </c>
      <c r="F9" s="141">
        <v>4.8</v>
      </c>
      <c r="G9" s="141">
        <v>5.2</v>
      </c>
      <c r="H9" s="141">
        <v>8.3000000000000007</v>
      </c>
      <c r="I9" s="141">
        <v>5.6</v>
      </c>
      <c r="J9" s="141">
        <v>2.9</v>
      </c>
      <c r="K9" s="139">
        <v>6.8</v>
      </c>
    </row>
    <row r="10" spans="5:11" ht="18" customHeight="1" thickBot="1" x14ac:dyDescent="0.3">
      <c r="E10" s="56" t="s">
        <v>63</v>
      </c>
      <c r="F10" s="142"/>
      <c r="G10" s="142"/>
      <c r="H10" s="142"/>
      <c r="I10" s="142"/>
      <c r="J10" s="142"/>
      <c r="K10" s="140"/>
    </row>
    <row r="11" spans="5:11" ht="33.75" customHeight="1" thickBot="1" x14ac:dyDescent="0.3">
      <c r="E11" s="51" t="s">
        <v>64</v>
      </c>
      <c r="F11" s="52">
        <v>1.5</v>
      </c>
      <c r="G11" s="52">
        <v>1.6</v>
      </c>
      <c r="H11" s="52">
        <v>2.7</v>
      </c>
      <c r="I11" s="52">
        <v>1.8</v>
      </c>
      <c r="J11" s="52">
        <v>0.9</v>
      </c>
      <c r="K11" s="53">
        <v>1.9</v>
      </c>
    </row>
    <row r="12" spans="5:11" ht="36.75" customHeight="1" thickBot="1" x14ac:dyDescent="0.3">
      <c r="E12" s="51" t="s">
        <v>65</v>
      </c>
      <c r="F12" s="57">
        <v>0.31</v>
      </c>
      <c r="G12" s="57">
        <v>0.3</v>
      </c>
      <c r="H12" s="57">
        <v>0.32</v>
      </c>
      <c r="I12" s="57">
        <v>0.32</v>
      </c>
      <c r="J12" s="57">
        <v>0.32</v>
      </c>
      <c r="K12" s="58">
        <v>0.3</v>
      </c>
    </row>
    <row r="13" spans="5:11" ht="19.5" customHeight="1" x14ac:dyDescent="0.25">
      <c r="E13" s="55" t="s">
        <v>66</v>
      </c>
      <c r="F13" s="141">
        <v>38.200000000000003</v>
      </c>
      <c r="G13" s="141">
        <v>40.1</v>
      </c>
      <c r="H13" s="141">
        <v>38.200000000000003</v>
      </c>
      <c r="I13" s="141">
        <v>32.200000000000003</v>
      </c>
      <c r="J13" s="141">
        <v>29.6</v>
      </c>
      <c r="K13" s="139">
        <v>28.9</v>
      </c>
    </row>
    <row r="14" spans="5:11" ht="25.5" customHeight="1" thickBot="1" x14ac:dyDescent="0.3">
      <c r="E14" s="56" t="s">
        <v>67</v>
      </c>
      <c r="F14" s="142"/>
      <c r="G14" s="142"/>
      <c r="H14" s="142"/>
      <c r="I14" s="142"/>
      <c r="J14" s="142"/>
      <c r="K14" s="140"/>
    </row>
    <row r="17" spans="5:5" x14ac:dyDescent="0.25">
      <c r="E17" s="60" t="s">
        <v>68</v>
      </c>
    </row>
  </sheetData>
  <mergeCells count="12">
    <mergeCell ref="K13:K14"/>
    <mergeCell ref="F9:F10"/>
    <mergeCell ref="G9:G10"/>
    <mergeCell ref="H9:H10"/>
    <mergeCell ref="I9:I10"/>
    <mergeCell ref="J9:J10"/>
    <mergeCell ref="K9:K10"/>
    <mergeCell ref="F13:F14"/>
    <mergeCell ref="G13:G14"/>
    <mergeCell ref="H13:H14"/>
    <mergeCell ref="I13:I14"/>
    <mergeCell ref="J13:J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5:N21"/>
  <sheetViews>
    <sheetView workbookViewId="0">
      <selection activeCell="F5" sqref="F5"/>
    </sheetView>
  </sheetViews>
  <sheetFormatPr baseColWidth="10" defaultRowHeight="15" x14ac:dyDescent="0.25"/>
  <cols>
    <col min="6" max="6" width="19.140625" customWidth="1"/>
  </cols>
  <sheetData>
    <row r="5" spans="6:14" x14ac:dyDescent="0.25">
      <c r="F5" s="43" t="s">
        <v>1118</v>
      </c>
    </row>
    <row r="8" spans="6:14" x14ac:dyDescent="0.25">
      <c r="F8" s="143"/>
      <c r="G8" s="143" t="s">
        <v>72</v>
      </c>
      <c r="H8" s="143"/>
      <c r="I8" s="143"/>
      <c r="J8" s="143"/>
      <c r="K8" s="143" t="s">
        <v>73</v>
      </c>
      <c r="L8" s="143"/>
      <c r="M8" s="143"/>
      <c r="N8" s="143"/>
    </row>
    <row r="9" spans="6:14" x14ac:dyDescent="0.25">
      <c r="F9" s="143"/>
      <c r="G9" s="63">
        <v>2017</v>
      </c>
      <c r="H9" s="63">
        <v>2018</v>
      </c>
      <c r="I9" s="63">
        <v>2019</v>
      </c>
      <c r="J9" s="63">
        <v>2020</v>
      </c>
      <c r="K9" s="63">
        <v>2017</v>
      </c>
      <c r="L9" s="63">
        <v>2018</v>
      </c>
      <c r="M9" s="63">
        <v>2019</v>
      </c>
      <c r="N9" s="63">
        <v>2020</v>
      </c>
    </row>
    <row r="10" spans="6:14" ht="27.75" x14ac:dyDescent="0.25">
      <c r="F10" s="64" t="s">
        <v>70</v>
      </c>
      <c r="G10" s="65">
        <v>92.8</v>
      </c>
      <c r="H10" s="65">
        <v>85.8</v>
      </c>
      <c r="I10" s="65">
        <v>96.1</v>
      </c>
      <c r="J10" s="65">
        <v>98.9</v>
      </c>
      <c r="K10" s="65">
        <v>1.2</v>
      </c>
      <c r="L10" s="65">
        <v>1.1000000000000001</v>
      </c>
      <c r="M10" s="65">
        <v>1.4</v>
      </c>
      <c r="N10" s="65">
        <v>1.78</v>
      </c>
    </row>
    <row r="11" spans="6:14" ht="42.75" x14ac:dyDescent="0.25">
      <c r="F11" s="64" t="s">
        <v>71</v>
      </c>
      <c r="G11" s="65">
        <v>4239</v>
      </c>
      <c r="H11" s="65">
        <v>4762</v>
      </c>
      <c r="I11" s="65">
        <v>4876</v>
      </c>
      <c r="J11" s="65">
        <v>5030</v>
      </c>
      <c r="K11" s="65">
        <v>70.400000000000006</v>
      </c>
      <c r="L11" s="65">
        <v>82.7</v>
      </c>
      <c r="M11" s="65">
        <v>86.9</v>
      </c>
      <c r="N11" s="65">
        <v>92.7</v>
      </c>
    </row>
    <row r="12" spans="6:14" x14ac:dyDescent="0.25">
      <c r="F12" s="62"/>
    </row>
    <row r="21" spans="6:6" x14ac:dyDescent="0.25">
      <c r="F21" s="61" t="s">
        <v>69</v>
      </c>
    </row>
  </sheetData>
  <mergeCells count="3">
    <mergeCell ref="G8:J8"/>
    <mergeCell ref="K8:N8"/>
    <mergeCell ref="F8:F9"/>
  </mergeCells>
  <hyperlinks>
    <hyperlink ref="F21" r:id="rId1" display="http://webstat.banque-france.fr/fr/browseBox.do?node=5385848&amp;SERIES_KEY=CONS.Q.FR.PEA.W0.1000.AT1000.M.1.Z01.E.Z.Z.Z.Z&amp;SERIES_KEY=CONS.Q.FR.PME.W0.1000.AT1000.M.1.Z01.E.Z.Z.Z.Z&amp;SERIES_KEY=CONS.Q.FR.PME.W0.1000.AT1000.Z.N.Z01.E.Z.Z.Z.Z&amp;SERIES_KEY=CONS.Q.FR.PEA.W0.1000.AT1000.Z.N.Z01.E.Z.Z.Z.Z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33</vt:i4>
      </vt:variant>
    </vt:vector>
  </HeadingPairs>
  <TitlesOfParts>
    <vt:vector size="33" baseType="lpstr">
      <vt:lpstr>T2 - Graphique 1</vt:lpstr>
      <vt:lpstr>T2 - Tableau 1</vt:lpstr>
      <vt:lpstr>T3 - Graphique 2</vt:lpstr>
      <vt:lpstr>T5 - Tableau 2</vt:lpstr>
      <vt:lpstr>T5 - Tableau 3</vt:lpstr>
      <vt:lpstr>T6 - Tableau 4</vt:lpstr>
      <vt:lpstr>T7 - Graphique 3</vt:lpstr>
      <vt:lpstr>T7 - Tableau 5</vt:lpstr>
      <vt:lpstr>T9 - Tableau 6</vt:lpstr>
      <vt:lpstr>T9 - Graphique 4</vt:lpstr>
      <vt:lpstr>T11- Figure 1</vt:lpstr>
      <vt:lpstr>T15 - Tableau 7</vt:lpstr>
      <vt:lpstr>T15 - Tableau 8</vt:lpstr>
      <vt:lpstr>T16 - Graphique 5</vt:lpstr>
      <vt:lpstr>T16 - Graphique 6</vt:lpstr>
      <vt:lpstr>T16 - Graphique 7</vt:lpstr>
      <vt:lpstr>T16 - Graphique 8</vt:lpstr>
      <vt:lpstr>T16 - Graphique 9</vt:lpstr>
      <vt:lpstr>T17 - Graphique 10 </vt:lpstr>
      <vt:lpstr>T17 - Tableau 9</vt:lpstr>
      <vt:lpstr>T17 - Tableau 10</vt:lpstr>
      <vt:lpstr>T17 - Tableau 11</vt:lpstr>
      <vt:lpstr>T21 - Tableau 12</vt:lpstr>
      <vt:lpstr>T21 - Tableau 13</vt:lpstr>
      <vt:lpstr>T21 - Graphique 11</vt:lpstr>
      <vt:lpstr>T21 - Graphique 12</vt:lpstr>
      <vt:lpstr>T21 - Graphique 13</vt:lpstr>
      <vt:lpstr>T21 - Graphique 14</vt:lpstr>
      <vt:lpstr>T22 - Tableau 14</vt:lpstr>
      <vt:lpstr>T22 Tableau 15</vt:lpstr>
      <vt:lpstr>T22 - Tableau 16</vt:lpstr>
      <vt:lpstr>T22 - Tableau 17</vt:lpstr>
      <vt:lpstr>T22 - Graphique 15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PAUPARDIN Sylvie</cp:lastModifiedBy>
  <dcterms:created xsi:type="dcterms:W3CDTF">2021-09-21T12:45:56Z</dcterms:created>
  <dcterms:modified xsi:type="dcterms:W3CDTF">2021-09-30T16:44:11Z</dcterms:modified>
</cp:coreProperties>
</file>